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15" activeTab="16"/>
  </bookViews>
  <sheets>
    <sheet name="garde" sheetId="1" r:id="rId1"/>
    <sheet name="BILAN" sheetId="2" r:id="rId2"/>
    <sheet name="CPC" sheetId="3" r:id="rId3"/>
    <sheet name="SIT3" sheetId="4" r:id="rId4"/>
    <sheet name="SIT4" sheetId="5" r:id="rId5"/>
    <sheet name="SIT6" sheetId="6" r:id="rId6"/>
    <sheet name="SIT6B" sheetId="7" r:id="rId7"/>
    <sheet name="TAB7" sheetId="8" r:id="rId8"/>
    <sheet name="TAB8" sheetId="9" r:id="rId9"/>
    <sheet name="TAB9" sheetId="10" r:id="rId10"/>
    <sheet name="TAB10" sheetId="11" r:id="rId11"/>
    <sheet name="TAB11" sheetId="12" r:id="rId12"/>
    <sheet name="TAB12" sheetId="13" r:id="rId13"/>
    <sheet name="TAB13" sheetId="14" r:id="rId14"/>
    <sheet name="TAB14" sheetId="15" r:id="rId15"/>
    <sheet name="TAB15" sheetId="16" r:id="rId16"/>
    <sheet name="TAB16" sheetId="17" r:id="rId17"/>
    <sheet name="TAB17" sheetId="18" r:id="rId18"/>
    <sheet name="TAB18" sheetId="19" r:id="rId19"/>
    <sheet name="TAB19" sheetId="20" r:id="rId20"/>
    <sheet name="TAB20" sheetId="21" r:id="rId21"/>
  </sheets>
  <definedNames>
    <definedName name="_xlnm.Print_Area" localSheetId="1">'BILAN'!$A$1:$H$67</definedName>
    <definedName name="_xlnm.Print_Area" localSheetId="2">'CPC'!$A$1:$I$52</definedName>
    <definedName name="_xlnm.Print_Area" localSheetId="0">'garde'!$A$1:$O$40</definedName>
    <definedName name="_xlnm.Print_Area" localSheetId="3">'SIT3'!$A$1:$E$57</definedName>
    <definedName name="_xlnm.Print_Area" localSheetId="4">'SIT4'!$A$1:$L$31</definedName>
    <definedName name="_xlnm.Print_Area" localSheetId="5">'SIT6'!$A$1:$F$58</definedName>
    <definedName name="_xlnm.Print_Area" localSheetId="6">'SIT6B'!$A$1:$F$43</definedName>
    <definedName name="_xlnm.Print_Area" localSheetId="10">'TAB10'!$A$1:$J$41</definedName>
    <definedName name="_xlnm.Print_Area" localSheetId="11">'TAB11'!$A$1:$L$40</definedName>
    <definedName name="_xlnm.Print_Area" localSheetId="12">'TAB12'!$A$1:$H$25</definedName>
    <definedName name="_xlnm.Print_Area" localSheetId="13">'TAB13'!$A$1:$J$43</definedName>
    <definedName name="_xlnm.Print_Area" localSheetId="14">'TAB14'!$A$1:$F$27</definedName>
    <definedName name="_xlnm.Print_Area" localSheetId="15">'TAB15'!$A$1:$G$35</definedName>
    <definedName name="_xlnm.Print_Area" localSheetId="16">'TAB16'!$A$1:$L$44</definedName>
    <definedName name="_xlnm.Print_Area" localSheetId="17">'TAB17'!$A$1:$L$26</definedName>
    <definedName name="_xlnm.Print_Area" localSheetId="18">'TAB18'!$A$1:$O$33</definedName>
    <definedName name="_xlnm.Print_Area" localSheetId="19">'TAB19'!$A$1:$K$45</definedName>
    <definedName name="_xlnm.Print_Area" localSheetId="20">'TAB20'!$A$1:$K$41</definedName>
    <definedName name="_xlnm.Print_Area" localSheetId="7">'TAB7'!$A$1:$M$42</definedName>
    <definedName name="_xlnm.Print_Area" localSheetId="8">'TAB8'!$A$1:$G$34</definedName>
    <definedName name="_xlnm.Print_Area" localSheetId="9">'TAB9'!$A$1:$K$37</definedName>
    <definedName name="Excel_BuiltIn_Print_Area_6">#REF!</definedName>
    <definedName name="Excel_BuiltIn_Print_Area_23">#REF!</definedName>
    <definedName name="Excel_BuiltIn_Print_Area_21">#REF!</definedName>
    <definedName name="Excel_BuiltIn_Print_Area_41">#REF!</definedName>
    <definedName name="Excel_BuiltIn_Print_Area_51">#REF!</definedName>
    <definedName name="Excel_BuiltIn_Print_Area_3">#REF!</definedName>
    <definedName name="Excel_BuiltIn_Print_Area_2_1">#REF!</definedName>
  </definedNames>
  <calcPr fullCalcOnLoad="1"/>
</workbook>
</file>

<file path=xl/sharedStrings.xml><?xml version="1.0" encoding="utf-8"?>
<sst xmlns="http://schemas.openxmlformats.org/spreadsheetml/2006/main" count="660" uniqueCount="569">
  <si>
    <t>Modéle 100 / IS / N</t>
  </si>
  <si>
    <t>PIECES ANNEXES A LA</t>
  </si>
  <si>
    <t>DECLARATION FISCALE</t>
  </si>
  <si>
    <t>IMPOT SUR LES SOCIETES</t>
  </si>
  <si>
    <t>(Modéle Comptable Simplifié)</t>
  </si>
  <si>
    <t>Exercice comptable :</t>
  </si>
  <si>
    <t>du 01/01/2009 au 31/12/2009</t>
  </si>
  <si>
    <t>Raison sociale:</t>
  </si>
  <si>
    <t>FITCO SARL</t>
  </si>
  <si>
    <t>Patente:</t>
  </si>
  <si>
    <t>Identifiant fiscal:</t>
  </si>
  <si>
    <t>Adresse:</t>
  </si>
  <si>
    <t>25, RUE KARACHI</t>
  </si>
  <si>
    <t>Casablanca le,</t>
  </si>
  <si>
    <t>Signature</t>
  </si>
  <si>
    <t>CADRE RESERVE A L'ADMINISTRATION</t>
  </si>
  <si>
    <t>Numéro d' enregistrement de la declaration:</t>
  </si>
  <si>
    <t>Date:</t>
  </si>
  <si>
    <t xml:space="preserve">N.B : </t>
  </si>
  <si>
    <t>Les tableaux de 1 à 14 sont conformes aux état prévus par la loi n° 9.88 relative aux obligations comptables des commerçants promulguee par le Dahir n° 1.92.138 du 3 Joumada II 1413 (15.12.1992)</t>
  </si>
  <si>
    <t>Tableau N° 1</t>
  </si>
  <si>
    <t>BILAN</t>
  </si>
  <si>
    <t>ACTIF</t>
  </si>
  <si>
    <t>EXERCICE</t>
  </si>
  <si>
    <t>EXERCICE  PRECEDENT</t>
  </si>
  <si>
    <t>Brut</t>
  </si>
  <si>
    <t>Amortissements et provisions</t>
  </si>
  <si>
    <t>Net</t>
  </si>
  <si>
    <t>ACTIF IMMOBILISE</t>
  </si>
  <si>
    <t>IMMOBILISATION EN NON VALEUR (A)</t>
  </si>
  <si>
    <t>IMMOBILISATIONS INCORPORELLES (B)</t>
  </si>
  <si>
    <t>. Fonds commercial</t>
  </si>
  <si>
    <t>. Immobilisations incorporelles diverses</t>
  </si>
  <si>
    <t>IMMOBILISATIONS CORPORELLES (C)</t>
  </si>
  <si>
    <t>. Terrains</t>
  </si>
  <si>
    <t>. Constructions</t>
  </si>
  <si>
    <t>. Installations techniques. matériel et outillage</t>
  </si>
  <si>
    <t>. Matériel transport</t>
  </si>
  <si>
    <t>. Immobilisations corporelles diverses</t>
  </si>
  <si>
    <t>IMMOBILISATIONS FINANCIERES (D)</t>
  </si>
  <si>
    <t xml:space="preserve"> </t>
  </si>
  <si>
    <t>TOTAL I (A+B+C+D)</t>
  </si>
  <si>
    <t>ACTIF CIRCULANT</t>
  </si>
  <si>
    <t>STOCKS (E)</t>
  </si>
  <si>
    <t>. Marchandises</t>
  </si>
  <si>
    <t xml:space="preserve">. Stocks divers                                                                    </t>
  </si>
  <si>
    <t>CREANCES DE L'ACTIF CIRCULANT (F)</t>
  </si>
  <si>
    <t>. Clients et compte rattachés</t>
  </si>
  <si>
    <t>. Comptes d'associés</t>
  </si>
  <si>
    <t>. Débiteurs divers</t>
  </si>
  <si>
    <t>. Comptes de régularis. Actif</t>
  </si>
  <si>
    <t>TITRES ET VALEURS DE PLACEMENT (G)</t>
  </si>
  <si>
    <t>TOTAL II (E+F+G)</t>
  </si>
  <si>
    <t>TRESORERIE</t>
  </si>
  <si>
    <t>TRESORERIE - ACTIF</t>
  </si>
  <si>
    <t>. Chéques et valeurs à encaisser</t>
  </si>
  <si>
    <t>. Banques, T.G. et C.C.P.</t>
  </si>
  <si>
    <t>. Caisse, Régies d'avances et accréditifs</t>
  </si>
  <si>
    <t>TOTAL III</t>
  </si>
  <si>
    <t>TOTAL GENERAL I+II+III</t>
  </si>
  <si>
    <t>PASSIF</t>
  </si>
  <si>
    <t>EXERCICE PRECEDENT</t>
  </si>
  <si>
    <t>FIANCEMENT PERMANENT</t>
  </si>
  <si>
    <t>CAPITAUX PROPRES</t>
  </si>
  <si>
    <t>. Capital social ou personnel (1)</t>
  </si>
  <si>
    <t>. Moins : Actionnaires, capital souscrit non appelé</t>
  </si>
  <si>
    <t xml:space="preserve">              Capital appelé  dont verse………………………..</t>
  </si>
  <si>
    <t>. Prime d'émission. de fusion. d'apport</t>
  </si>
  <si>
    <t>. Ecarts de réevaluation</t>
  </si>
  <si>
    <t>. Réserve divers</t>
  </si>
  <si>
    <t>. Report à nouveau et résultats nets en instance d'affectation (2)</t>
  </si>
  <si>
    <t>. Résultat net de l'exercice (2)</t>
  </si>
  <si>
    <t xml:space="preserve">TOTAL CAPITAUX PROPRES  </t>
  </si>
  <si>
    <t>CAPITAUX PROPRES ASSIMILES (B)</t>
  </si>
  <si>
    <t>DETTES DE FINANCEMENT (C )</t>
  </si>
  <si>
    <t>PROVISIONS DURABLES RISQUES ET CHARGES (D)</t>
  </si>
  <si>
    <t>PASSIF CIRCULANT</t>
  </si>
  <si>
    <t>DETTES DU PASSIF CIRCULANT (E)</t>
  </si>
  <si>
    <t>. Fournisseurs et comptes rattachés</t>
  </si>
  <si>
    <t xml:space="preserve">. Comptes d'associés  </t>
  </si>
  <si>
    <t>. Créanciers divers</t>
  </si>
  <si>
    <t>. Comptes de régularisation-passif</t>
  </si>
  <si>
    <t>AUTRES PROVISIONS POUR RISQUES ET CHARGES (F)</t>
  </si>
  <si>
    <t>TOTAL II (E+F)</t>
  </si>
  <si>
    <t>TRESORERIE - PASSIF</t>
  </si>
  <si>
    <t>. Crédits d'escompte et de trésorerie</t>
  </si>
  <si>
    <t>. Banques (soldes créditeurs)</t>
  </si>
  <si>
    <t>Tableau N° 2</t>
  </si>
  <si>
    <t>COMPTE DE PRODUITS ET CHARGES</t>
  </si>
  <si>
    <t>NATURE</t>
  </si>
  <si>
    <t>OPERATIONS</t>
  </si>
  <si>
    <t>TOTAUX DE L'EXERCICE</t>
  </si>
  <si>
    <t>TOTAUX DE L'EXERCICE PRECEDENT</t>
  </si>
  <si>
    <t>Propres à  l'exercice</t>
  </si>
  <si>
    <t>Concernant les exercices précédents</t>
  </si>
  <si>
    <t>3= 1+2</t>
  </si>
  <si>
    <t>COURANT</t>
  </si>
  <si>
    <t>I</t>
  </si>
  <si>
    <t>PRODUITS COURANTS</t>
  </si>
  <si>
    <t xml:space="preserve">. Ventes de marchandises </t>
  </si>
  <si>
    <t>. Ventes de biens et services produits</t>
  </si>
  <si>
    <t xml:space="preserve"> Chiffres d'affaires</t>
  </si>
  <si>
    <t>. Variation de stocks de produits(+ou-) (1)</t>
  </si>
  <si>
    <t>. Immobilisatios produites par l'entreprise pour elle-même</t>
  </si>
  <si>
    <t>. Subventions d'exploitation</t>
  </si>
  <si>
    <t>. Autres produits d'exploitation</t>
  </si>
  <si>
    <t>. Repr.exp. : transf. Charges</t>
  </si>
  <si>
    <t>. Produits financiers</t>
  </si>
  <si>
    <t>TOTAL I</t>
  </si>
  <si>
    <t>II</t>
  </si>
  <si>
    <t>CHARGES COURANTES</t>
  </si>
  <si>
    <t>. Achats revendus de marchandise</t>
  </si>
  <si>
    <t>. Achats consommés de matières et fournitures(2)</t>
  </si>
  <si>
    <t>. Autres charges externes</t>
  </si>
  <si>
    <t>. Impôts et taxes</t>
  </si>
  <si>
    <t xml:space="preserve">. Charges de personnel </t>
  </si>
  <si>
    <t>. Autres charges d'exploitation</t>
  </si>
  <si>
    <t>. Dotations d'exploitation</t>
  </si>
  <si>
    <t>. Charges financières</t>
  </si>
  <si>
    <t>TOTAL II</t>
  </si>
  <si>
    <t>III</t>
  </si>
  <si>
    <t>RESULTAT COURANT (I-II)</t>
  </si>
  <si>
    <t>NON COURANT</t>
  </si>
  <si>
    <t>IV</t>
  </si>
  <si>
    <t>PRODUITS ET CHARGES NON COURANT</t>
  </si>
  <si>
    <t>. Produits non courants (+)</t>
  </si>
  <si>
    <t>. Charges non courantes (-)</t>
  </si>
  <si>
    <t>V</t>
  </si>
  <si>
    <t xml:space="preserve">RESULTAT NON COURANT </t>
  </si>
  <si>
    <t>VI</t>
  </si>
  <si>
    <t>RESULTAT AVANT IMPOTS (III+V)</t>
  </si>
  <si>
    <t>VII</t>
  </si>
  <si>
    <t>IMPOTS SUR LES RESULTATS</t>
  </si>
  <si>
    <t>VIII</t>
  </si>
  <si>
    <t xml:space="preserve">RESULTAT NET </t>
  </si>
  <si>
    <t>IX</t>
  </si>
  <si>
    <t>TOTAL DE PRODUITS</t>
  </si>
  <si>
    <t>X</t>
  </si>
  <si>
    <t>TOTAL DES CHARGES</t>
  </si>
  <si>
    <t>XI</t>
  </si>
  <si>
    <t>RESULTAT NET</t>
  </si>
  <si>
    <t>(total des produits-total des charges)</t>
  </si>
  <si>
    <t>1) Variation de stoks : Stock final - Stock initial ; augmentation (+) ; diminution (-)</t>
  </si>
  <si>
    <t>2) Achats revendus ou achats consommés : achats - variation de stocks</t>
  </si>
  <si>
    <t>XII</t>
  </si>
  <si>
    <t>MARGE BRUTE SUR VENTES EN L'ETAT (1-8)</t>
  </si>
  <si>
    <t>XIII</t>
  </si>
  <si>
    <t>VALEUR AJOUTEE (1+2+3+4) - (8+9+10)</t>
  </si>
  <si>
    <t>Tableau N° 3</t>
  </si>
  <si>
    <t>PASSAGE DU RESULTAT NET COMPTABLE AU RESULTAT NET FISCAL</t>
  </si>
  <si>
    <t>INTITULES</t>
  </si>
  <si>
    <t>Montant</t>
  </si>
  <si>
    <t>I. RESULTAT NET COMPTABLE</t>
  </si>
  <si>
    <t>.Benefice net</t>
  </si>
  <si>
    <t>.Perte nette</t>
  </si>
  <si>
    <t>II. REINTEGRATIONS FISCALES</t>
  </si>
  <si>
    <t xml:space="preserve">   1. Courantes</t>
  </si>
  <si>
    <t xml:space="preserve">   - Charges des exercices antérieurs</t>
  </si>
  <si>
    <t xml:space="preserve">   -</t>
  </si>
  <si>
    <t xml:space="preserve">   2. Non courantes</t>
  </si>
  <si>
    <t xml:space="preserve">   -  Charges non courantes non dèductibles</t>
  </si>
  <si>
    <t xml:space="preserve">   -  Impôts sur les bénéfices</t>
  </si>
  <si>
    <t>III. DEDUCTIONS FISCALES</t>
  </si>
  <si>
    <t xml:space="preserve">   -  Produits non courants</t>
  </si>
  <si>
    <t>TOTAL</t>
  </si>
  <si>
    <t>IV. RESULTAT BRUT FISCAL</t>
  </si>
  <si>
    <t>Montants</t>
  </si>
  <si>
    <t xml:space="preserve">     Benefice brut si T1  &gt; T2 (A)</t>
  </si>
  <si>
    <t xml:space="preserve">     Deficit brut fiscal si T2 &gt; T1 (B)</t>
  </si>
  <si>
    <t>V. REPORTS DEFICITAIRES IMPUTES (C)    (1)</t>
  </si>
  <si>
    <t>.    Exercice N - 4</t>
  </si>
  <si>
    <t>.    Exercice N - 3</t>
  </si>
  <si>
    <t>.    Exercice N - 2</t>
  </si>
  <si>
    <t>.    Exercice N - 1</t>
  </si>
  <si>
    <t>VI. RESULTAT NET FISCAL</t>
  </si>
  <si>
    <t xml:space="preserve">      Bénéfice net fiscal (A - C)</t>
  </si>
  <si>
    <t xml:space="preserve">      ou Déficit net fiscal   (B)</t>
  </si>
  <si>
    <t>VII. CUMUL DES AMORTISSEMENTS FISCALEMENT DIFFERES</t>
  </si>
  <si>
    <t>VIII.CUMUL DES DEFITS FISCAUX RESTANT A REPORTER</t>
  </si>
  <si>
    <t>(1) Dans la limite du montant du benefice brut fiscal (A)</t>
  </si>
  <si>
    <t>Tableau N° 4</t>
  </si>
  <si>
    <t>TABLEAU DES IMMOBILISATIONS AUTRES QUE FINANCIERES</t>
  </si>
  <si>
    <t xml:space="preserve">MONTANT </t>
  </si>
  <si>
    <t>AUGMENTATION</t>
  </si>
  <si>
    <t>DIMINUTION</t>
  </si>
  <si>
    <t>MONTANT</t>
  </si>
  <si>
    <t>BRUT</t>
  </si>
  <si>
    <t>Acquisition</t>
  </si>
  <si>
    <t>Production  par</t>
  </si>
  <si>
    <t>Virement</t>
  </si>
  <si>
    <t>Cession</t>
  </si>
  <si>
    <t>Retrait</t>
  </si>
  <si>
    <t xml:space="preserve">BRUT </t>
  </si>
  <si>
    <t>DEBUT</t>
  </si>
  <si>
    <t>l'entreprise</t>
  </si>
  <si>
    <t>FIN</t>
  </si>
  <si>
    <t>pour elle meme</t>
  </si>
  <si>
    <t>IMMOBILISATION EN NON-VALEURS</t>
  </si>
  <si>
    <t>.   Frais préliminaires</t>
  </si>
  <si>
    <t>.   Charges à répartir sur plusieurs exercices</t>
  </si>
  <si>
    <t>.   Primes de rembourssement obligations</t>
  </si>
  <si>
    <t>IMMOBILISATIONS INCORPORELLES</t>
  </si>
  <si>
    <t>.   Immobilisation en recherche et développement</t>
  </si>
  <si>
    <t>.   Brevets,marques,droits et valeurs similaires</t>
  </si>
  <si>
    <t>.   Fonds commercial</t>
  </si>
  <si>
    <t>.   Autres immobilisations incorporelles</t>
  </si>
  <si>
    <t>IMMOBILISATIONS CORPORELLES</t>
  </si>
  <si>
    <t>.  Terrains</t>
  </si>
  <si>
    <t>.   Constructions</t>
  </si>
  <si>
    <t>.   Installations techniques,matériel et outillage</t>
  </si>
  <si>
    <t>.   Matériel de transport</t>
  </si>
  <si>
    <t>.   Mobilier,matériel de bureau et aménagement</t>
  </si>
  <si>
    <t>.   Autres immobilisations corporelles</t>
  </si>
  <si>
    <t>.   Immobilisations corporelles en cours</t>
  </si>
  <si>
    <t>Tableau N° 6</t>
  </si>
  <si>
    <t>DETAIL DES POSTES DU C.P.C</t>
  </si>
  <si>
    <t>POSTE</t>
  </si>
  <si>
    <t>PRECEDENT</t>
  </si>
  <si>
    <t>CHARGES D'EXPLOITATION</t>
  </si>
  <si>
    <t>Achats revendus de marchandises</t>
  </si>
  <si>
    <t>.   Achats de marchandises</t>
  </si>
  <si>
    <t>.   Variation des stocks de marchandises (+ ou -)</t>
  </si>
  <si>
    <t>Total</t>
  </si>
  <si>
    <t>Achats consommés de matières et fournitures</t>
  </si>
  <si>
    <t>.   Achats de matières premières</t>
  </si>
  <si>
    <t>.   Variation des stocks de matières premières (+ou-)</t>
  </si>
  <si>
    <t>.   Achat de matériel et fournitures consommables et d'emballages</t>
  </si>
  <si>
    <t>.   Variation des stocks de matières, fournitures et emballages (+ou-)</t>
  </si>
  <si>
    <t>.   Achats non stockés de matières et de fournitures</t>
  </si>
  <si>
    <t>.   Achats de travaux, études et prestations de services</t>
  </si>
  <si>
    <t xml:space="preserve"> 613 / 614</t>
  </si>
  <si>
    <t>Autres charges externes</t>
  </si>
  <si>
    <t>.   Locations et charges locatives</t>
  </si>
  <si>
    <t>.   Redevances de crédit – bail</t>
  </si>
  <si>
    <t>.   Entretiens et réparations</t>
  </si>
  <si>
    <t>.   Primes d'assurances</t>
  </si>
  <si>
    <t>.   Rémunérations du personnel extérieur à l'entreprise</t>
  </si>
  <si>
    <t>.   Rémunérations d'intermédiaires et honoraires</t>
  </si>
  <si>
    <t>.   Redevances pour brevets, marques, droits …</t>
  </si>
  <si>
    <t>.   Transports</t>
  </si>
  <si>
    <t>.   Déplacements, missions et réceptions</t>
  </si>
  <si>
    <t>.   Reste du poste des autres charges externes</t>
  </si>
  <si>
    <t>Charges de personnel</t>
  </si>
  <si>
    <t>.   Rémunération du personnel</t>
  </si>
  <si>
    <t>.   Charges sociales</t>
  </si>
  <si>
    <t>.   Reste de poste des charges de personnel</t>
  </si>
  <si>
    <t>Autres charges d'exploitation</t>
  </si>
  <si>
    <t>.   Jetons de présence</t>
  </si>
  <si>
    <t>.   Pertes sur créances irrécouvrables</t>
  </si>
  <si>
    <t>.   Reste de poste des autres charges d'exploitation</t>
  </si>
  <si>
    <t>CHARGES FINANCIERES</t>
  </si>
  <si>
    <t>Autres charges financières</t>
  </si>
  <si>
    <t>.   Charges nettes sur cessions de titres et valeurs de placement</t>
  </si>
  <si>
    <t>.   Reste du poste des autres charges financières</t>
  </si>
  <si>
    <t>CHARGES NON COURANTES</t>
  </si>
  <si>
    <t>Autres charges non courantes</t>
  </si>
  <si>
    <t>.   Pénalités sur marchés et dédits</t>
  </si>
  <si>
    <t>.   Rappels d'impôts (autres qu'impôts sur les résultats)</t>
  </si>
  <si>
    <t>.   Pénalités et amendes fiscales</t>
  </si>
  <si>
    <t>.   Créances devenues irrécouvrables</t>
  </si>
  <si>
    <t>.   Reste du poste des autres charges non courantes</t>
  </si>
  <si>
    <r>
      <t>DETAIL DES POSTES DU C.P.C</t>
    </r>
    <r>
      <rPr>
        <b/>
        <sz val="18"/>
        <color indexed="8"/>
        <rFont val="Arial"/>
        <family val="2"/>
      </rPr>
      <t xml:space="preserve"> (suite)</t>
    </r>
  </si>
  <si>
    <t>PRODUITS D'EXPLOITATION</t>
  </si>
  <si>
    <t>Ventes de marchandises</t>
  </si>
  <si>
    <t>.   Ventes de marchandises au Maroc</t>
  </si>
  <si>
    <t xml:space="preserve">.   Ventes de marchandises à l' Etranger </t>
  </si>
  <si>
    <t>.   Reste du poste des ventes de marchandises</t>
  </si>
  <si>
    <t>Ventes des biens et services produits</t>
  </si>
  <si>
    <t>.   Ventes de biens produits au Maroc</t>
  </si>
  <si>
    <t>.   Ventes de biens produits  à l' Etranger</t>
  </si>
  <si>
    <t>.   Ventes de services produits  au Maroc</t>
  </si>
  <si>
    <t xml:space="preserve">.   Ventes de services produits  à l' Etranger </t>
  </si>
  <si>
    <t>.   Redevances pour brevets, marques, droits...</t>
  </si>
  <si>
    <t>.   Reste du poste des ventes et services produits</t>
  </si>
  <si>
    <t>Variation des stocks de produits</t>
  </si>
  <si>
    <t>.   Variation des stocks des biens produits (+ou-)</t>
  </si>
  <si>
    <t>.   Variation des stocks des services produits (+ou-)</t>
  </si>
  <si>
    <t>.   Variation des stocks des produits en cours (+ou-)</t>
  </si>
  <si>
    <t>.   Jetons de présence reçus</t>
  </si>
  <si>
    <t>.   Reste du poste (produits divers)</t>
  </si>
  <si>
    <t>Reprises d'exploitation; transferts de charges</t>
  </si>
  <si>
    <t>.   Reprises</t>
  </si>
  <si>
    <t>.   Transferts de charges</t>
  </si>
  <si>
    <t>PRODUITS FINANCIERS</t>
  </si>
  <si>
    <t>Interêts et autres produits financiers</t>
  </si>
  <si>
    <t>.   Interêt et produits assimilés</t>
  </si>
  <si>
    <t>.   Revenus des créances rattachées à des participations</t>
  </si>
  <si>
    <t>.   Produits nets sur cessions de titres et valeurs de placement</t>
  </si>
  <si>
    <t>.   Reste du poste intérêts et autres produits financiers</t>
  </si>
  <si>
    <t>Tableau N° 7</t>
  </si>
  <si>
    <t>TABLEAU DES BIENS EN CREDIT-BAIL</t>
  </si>
  <si>
    <t>Rubrique</t>
  </si>
  <si>
    <t>Date de la 1ère échéance</t>
  </si>
  <si>
    <t>Durée du contrat en mois</t>
  </si>
  <si>
    <t>Valeur estimée du bien à la date du contrat</t>
  </si>
  <si>
    <t>Durée théorique d'amortissement du bien</t>
  </si>
  <si>
    <t>Cumul des  exercices précedents des redevances</t>
  </si>
  <si>
    <t>Montant de l'exercice des  redevances</t>
  </si>
  <si>
    <t>Prix  d'achtas résiduel en fin de  contrat</t>
  </si>
  <si>
    <t>Observations</t>
  </si>
  <si>
    <t>Redevances restant à payer</t>
  </si>
  <si>
    <t>A moins</t>
  </si>
  <si>
    <t>A plus</t>
  </si>
  <si>
    <t>d'un an</t>
  </si>
  <si>
    <t>Tableau N°8</t>
  </si>
  <si>
    <t>TABLEAU DES AMORTISSEMENTS</t>
  </si>
  <si>
    <t>Cumul début d'exercice</t>
  </si>
  <si>
    <t>Dotation de  l'exercice</t>
  </si>
  <si>
    <t>Amortissements sur  immobilisations  sorties</t>
  </si>
  <si>
    <t>Cumul  d'amortissement fin d'exercice</t>
  </si>
  <si>
    <t>4=1+2-3</t>
  </si>
  <si>
    <t>.   Charges à répatir sur plusieurs exercices</t>
  </si>
  <si>
    <t>.   Primes de remboursement des obligations</t>
  </si>
  <si>
    <t>IMMOBILISATION INCORPORELLES</t>
  </si>
  <si>
    <t>.   Brevet, marques, droits et valeurs similaires</t>
  </si>
  <si>
    <t>IMMOBILISATION CORPORELLES</t>
  </si>
  <si>
    <t>.   Terrains</t>
  </si>
  <si>
    <t>.   Installations techniques, matériel et outillage.</t>
  </si>
  <si>
    <t>.   Matériel  de Transport</t>
  </si>
  <si>
    <t>.   Mobilier, materiel de bureau et aménagements</t>
  </si>
  <si>
    <t>Tableau N° 9</t>
  </si>
  <si>
    <t>TABLEAU DES PROVISIONS</t>
  </si>
  <si>
    <t>Montant début exercice</t>
  </si>
  <si>
    <t>DOTATIONS</t>
  </si>
  <si>
    <t>REPRISES</t>
  </si>
  <si>
    <t>Montant  fin exercice</t>
  </si>
  <si>
    <t>d'exploitation</t>
  </si>
  <si>
    <t>financières</t>
  </si>
  <si>
    <t>Non courantes</t>
  </si>
  <si>
    <t>1. Provision pour dépréciation de l'actif immobilisé</t>
  </si>
  <si>
    <t>2. Provisions réglementées</t>
  </si>
  <si>
    <t>3. Provisions durables pour  risques et charges</t>
  </si>
  <si>
    <t>SOUS TOTAL   (A)</t>
  </si>
  <si>
    <t>4. Provisions pour dépréciation de l'actif circulant (hors trésorerie)</t>
  </si>
  <si>
    <t>5. Autres  provisions pour risques et charges</t>
  </si>
  <si>
    <t>6. Provisions pour  dépréciation des comptes de trésorerie</t>
  </si>
  <si>
    <t>SOUS TOTAL  (B)</t>
  </si>
  <si>
    <t>TOTAL    (A + B)</t>
  </si>
  <si>
    <t>Tableau N° 10</t>
  </si>
  <si>
    <t>TABLEAU DES PLUS OU MOINS VALUES SUR CESSIONS OU RETRAITS D'IMMOBILISATIONS</t>
  </si>
  <si>
    <t>Date de cession ou de retrait</t>
  </si>
  <si>
    <t>Compte  pricipal</t>
  </si>
  <si>
    <t>Montant  brut</t>
  </si>
  <si>
    <t>Amortis cumulés</t>
  </si>
  <si>
    <t>Valeur nette d'amortissement</t>
  </si>
  <si>
    <t>Produit de  cession</t>
  </si>
  <si>
    <t>Plus values</t>
  </si>
  <si>
    <t>Moins values</t>
  </si>
  <si>
    <t>Tableau N° 11</t>
  </si>
  <si>
    <t>TABLEAU DES TITRES DE PARTICIPATION</t>
  </si>
  <si>
    <t>Raison sociale de la societe emettrice</t>
  </si>
  <si>
    <t xml:space="preserve">Secteur d'activité </t>
  </si>
  <si>
    <t>Capital social</t>
  </si>
  <si>
    <t>Participation au capital en %</t>
  </si>
  <si>
    <t>Prix  d'acquisition global</t>
  </si>
  <si>
    <t>Valeur comptable nette</t>
  </si>
  <si>
    <t>Extrait des derniers états de sysnthèse de la société émettrice</t>
  </si>
  <si>
    <t>produits inscrits au C.P.C de  l'exercice</t>
  </si>
  <si>
    <t>Date de  cloture</t>
  </si>
  <si>
    <t>Situation  nette</t>
  </si>
  <si>
    <t>Resulta  net</t>
  </si>
  <si>
    <t>Tableau N° 12</t>
  </si>
  <si>
    <t>DETAIL DE LA TAXE SUR LA VALEUR AJOUTEE</t>
  </si>
  <si>
    <t>Solde au début  de l'exercice</t>
  </si>
  <si>
    <t>Opérations comptables de l'exercice</t>
  </si>
  <si>
    <t>Déclaration  TVA  de l'exercice</t>
  </si>
  <si>
    <t>Solde fin d'exercice</t>
  </si>
  <si>
    <t>( 1 + 2 - 3 = 4 )</t>
  </si>
  <si>
    <t>A</t>
  </si>
  <si>
    <t>T.V.A. Facturée</t>
  </si>
  <si>
    <t>B</t>
  </si>
  <si>
    <t>T.V.A. Récupérable</t>
  </si>
  <si>
    <t>Sur charges</t>
  </si>
  <si>
    <t>Sur immobilisations</t>
  </si>
  <si>
    <t>C</t>
  </si>
  <si>
    <t>T.V.A. dûe ou crédit</t>
  </si>
  <si>
    <t>T.V.A = ( A – B)</t>
  </si>
  <si>
    <t>Tableau N° 13</t>
  </si>
  <si>
    <t>ETAT DE REPARTITION DU CAPITAL SOCIAL</t>
  </si>
  <si>
    <t>Nom, prénom ou raison sociale des Principaux Associés (1)</t>
  </si>
  <si>
    <t>Adresse</t>
  </si>
  <si>
    <t>NOMBRE DE TITRES</t>
  </si>
  <si>
    <t>Valeur nominale de chaque action ou part sociale</t>
  </si>
  <si>
    <t>MONTANT DU CAPITAL</t>
  </si>
  <si>
    <t>Exercice précédent</t>
  </si>
  <si>
    <t>Exercice actuel</t>
  </si>
  <si>
    <t>Souscrit</t>
  </si>
  <si>
    <t>Appelé</t>
  </si>
  <si>
    <t>Libéré</t>
  </si>
  <si>
    <t>Tableau N° 14</t>
  </si>
  <si>
    <t>ETAT D'AFFECTATION DES RESULTATS INTERVENUE AU COURS DE L'EXERCICE</t>
  </si>
  <si>
    <t>A. ORIGINE DES RESULTATS A AFFECTER</t>
  </si>
  <si>
    <t>B. AFFECTATION DES RESULTATS</t>
  </si>
  <si>
    <t>(Décision du ,,,,,,,,,,,,,,,,,,,,,,,,,,,,,,,,,,,,)</t>
  </si>
  <si>
    <t>.   Reserve legale</t>
  </si>
  <si>
    <t>.   Report a nouveau</t>
  </si>
  <si>
    <t>.   Autres reserves</t>
  </si>
  <si>
    <t>.   Resultats nets en instance d'affectation</t>
  </si>
  <si>
    <t>.   Tantiemes</t>
  </si>
  <si>
    <t>.   Resultat net de l'exercice</t>
  </si>
  <si>
    <t>.   Dividendes</t>
  </si>
  <si>
    <t>.   Prelevements sur les reserves</t>
  </si>
  <si>
    <t>.   Autres affectations</t>
  </si>
  <si>
    <t>.   Autres Prelevements</t>
  </si>
  <si>
    <t>TOTAL   A</t>
  </si>
  <si>
    <t>TOTAL   B</t>
  </si>
  <si>
    <t>Total A = Total B</t>
  </si>
  <si>
    <t>Tableau N° 15</t>
  </si>
  <si>
    <t>ETAT POUR LE CALCUL DE L'IMPOT DU PAR LES ENTREPRISES BENEFICIANTS DES MESURES D'ENCOURAGEMENT AUX INVESTISSEMENTS</t>
  </si>
  <si>
    <t>RUBRIQUES</t>
  </si>
  <si>
    <t>ENSEMBLES DES PRODUITS</t>
  </si>
  <si>
    <t>ENSEMBLES DES PRODUITS CORRESPONDANT A LA BASE IMPOSABLE</t>
  </si>
  <si>
    <t xml:space="preserve">ENSEMBLE DES PRODUITS CORRESPONDANT AU NUMERATEUR TAXABLE </t>
  </si>
  <si>
    <t>Ventes</t>
  </si>
  <si>
    <t>Ventes imposables</t>
  </si>
  <si>
    <t>Ventes exonérées  à 100%</t>
  </si>
  <si>
    <t>Ventes exonérées à 50%</t>
  </si>
  <si>
    <t>Lotissement et promotion immobilière</t>
  </si>
  <si>
    <t>Ventes et locations imposables</t>
  </si>
  <si>
    <t>Ventes et locations exclues à 100%</t>
  </si>
  <si>
    <t>Ventes et locations exclues à  50%</t>
  </si>
  <si>
    <t>Prestations de services</t>
  </si>
  <si>
    <t>Imposables</t>
  </si>
  <si>
    <t>Exonérées à 100%</t>
  </si>
  <si>
    <t>Exonérées à  50%</t>
  </si>
  <si>
    <t>Produits accessoires, produits financiers, dons et libéralités</t>
  </si>
  <si>
    <t>Subventions d'équipement</t>
  </si>
  <si>
    <t>Subventions d'équilibre</t>
  </si>
  <si>
    <t>12a</t>
  </si>
  <si>
    <t>12b</t>
  </si>
  <si>
    <t>12c</t>
  </si>
  <si>
    <t>Totaux partiels</t>
  </si>
  <si>
    <t>Profits net global des cessions après abattement pondéré</t>
  </si>
  <si>
    <t>Autres profils exceptionnels</t>
  </si>
  <si>
    <t>Total general (lignes 13 +14 + 15)</t>
  </si>
  <si>
    <t>(1)</t>
  </si>
  <si>
    <t>Faire figurer dans ces cases la moitie du montant figurant dans la colonne 3 - meme ligne</t>
  </si>
  <si>
    <t>(2)</t>
  </si>
  <si>
    <t>Faire figurer dans ces cases la moitie du montant figurant dans la colonne 2 - meme ligne</t>
  </si>
  <si>
    <t>Tableau n°16</t>
  </si>
  <si>
    <t>Raison social :FITCO SARL</t>
  </si>
  <si>
    <t>ETAT DE DOTATIONS AUX AMORTISSEMENTS RELATIFS AUX IMMOBILISATIONS</t>
  </si>
  <si>
    <r>
      <t xml:space="preserve">    Montant global en</t>
    </r>
    <r>
      <rPr>
        <b/>
        <sz val="9"/>
        <rFont val="Arial"/>
        <family val="2"/>
      </rPr>
      <t xml:space="preserve"> DH 00,00</t>
    </r>
  </si>
  <si>
    <t xml:space="preserve">    Détail : cf. feuilles annexes, au nombre </t>
  </si>
  <si>
    <t>(Il convient d'établir autant de feuilles annexes qu'il existe de groupes d'éléments de même nature amortissables au même taux.)</t>
  </si>
  <si>
    <t xml:space="preserve">    Modèle  de feuillet annexe</t>
  </si>
  <si>
    <t>Immobilisations Concernées:</t>
  </si>
  <si>
    <t>Valeur à Amortir</t>
  </si>
  <si>
    <t xml:space="preserve"> AMORTISSEMNTS DEDUITS DU BENEFICE  BRUT DE L'EXERCICE</t>
  </si>
  <si>
    <t xml:space="preserve"> Date  </t>
  </si>
  <si>
    <t xml:space="preserve"> Prix d'acquisition</t>
  </si>
  <si>
    <t xml:space="preserve">  Valeur comptable</t>
  </si>
  <si>
    <t xml:space="preserve"> Amortissements</t>
  </si>
  <si>
    <t>Taux</t>
  </si>
  <si>
    <t>Durée (4)</t>
  </si>
  <si>
    <t xml:space="preserve"> Amortissemnts normaux</t>
  </si>
  <si>
    <t>Total des amortissements</t>
  </si>
  <si>
    <t>Observation (5)</t>
  </si>
  <si>
    <t>d'entrée (1)</t>
  </si>
  <si>
    <t>( 2 )</t>
  </si>
  <si>
    <t xml:space="preserve"> après réevaluation</t>
  </si>
  <si>
    <t xml:space="preserve">  antérieurs (3)</t>
  </si>
  <si>
    <t>ou accélérées de l'exercice</t>
  </si>
  <si>
    <t xml:space="preserve"> fin de l'exercice (col. 4+ col.7)</t>
  </si>
  <si>
    <t>Totaux</t>
  </si>
  <si>
    <t>Pour les acquisitions de l'exercice indiquer le mois d'entrée dans l'actif; pour les acquisitions antérieures, indiquer seulement l'année d'entrée dans l'actif.</t>
  </si>
  <si>
    <t xml:space="preserve">En cas de réevaluation, c'est l'année de réevaluation des éléments qui constitue leur date d'entrée (col. 1). Le moment de la dotation est au amximum égal   </t>
  </si>
  <si>
    <t>au rapport de la valeur comptable ( col. 3 ) sur la durée probable d'utilisation ( col. 6 )</t>
  </si>
  <si>
    <t>Le prix d'acquisition est égal au prix de revient diminué, le cas échéant, de la T.V.A ouvrant droit à déduction dont le montant doit figurer  (col 9 )</t>
  </si>
  <si>
    <t>(3)</t>
  </si>
  <si>
    <t>Dans le tableau correspondant à l'exercice  de réevaluation, les amortissements antérieurs figurent pour 0 ( Zéro )</t>
  </si>
  <si>
    <t>(4)</t>
  </si>
  <si>
    <t xml:space="preserve">Indiquer la durée d'utilisation en années </t>
  </si>
  <si>
    <t>(5)</t>
  </si>
  <si>
    <t xml:space="preserve">Faire figurer notamment dans cette colonne toutes explications utiles concernant la justification des taux majorés, par exemple, matériel à usure rapide, </t>
  </si>
  <si>
    <t>amortissements accélérés.</t>
  </si>
  <si>
    <t>Tableau N° 17</t>
  </si>
  <si>
    <t>ETAT DES PLUS-VALUES CONSTATEES EN CAS DE FUSION</t>
  </si>
  <si>
    <t>Eléments</t>
  </si>
  <si>
    <t>Valeur d'apport</t>
  </si>
  <si>
    <t>Valeur nette comptable</t>
  </si>
  <si>
    <t>Plus - values constatées et différées</t>
  </si>
  <si>
    <t>Fraction de la plus-value rapportée aux  exercices antérieurs    ( cumul ) (2)</t>
  </si>
  <si>
    <t>Fraction de la plus-value rapportée à l'exercice actuel</t>
  </si>
  <si>
    <t>Cumul  des plus-values rapportées</t>
  </si>
  <si>
    <t>Solde des plus-values non imputées</t>
  </si>
  <si>
    <t>Terrains (1)</t>
  </si>
  <si>
    <t>Constructions</t>
  </si>
  <si>
    <t>Matériel et outillage</t>
  </si>
  <si>
    <t>Materiel de transport</t>
  </si>
  <si>
    <t>Agencement-Installations</t>
  </si>
  <si>
    <t>Brevets</t>
  </si>
  <si>
    <t>Autres éléments amortissables</t>
  </si>
  <si>
    <t>Titres de participation</t>
  </si>
  <si>
    <t>Fonds de commerce</t>
  </si>
  <si>
    <t>Autres éléments non amortissables</t>
  </si>
  <si>
    <t>(1) Imposition differee jusqu'a la date de cession</t>
  </si>
  <si>
    <t>(2) Fractions correspondant a l'imputation normale de la plus-value constatees lors de la fusion majoree le cas echeant du reliquat de la plus-value</t>
  </si>
  <si>
    <t>se rapportant a l'element cede au cours de l'exercice.</t>
  </si>
  <si>
    <t>Tableau N° 18</t>
  </si>
  <si>
    <t>ETAT DES INTERETS DES EMPRUNTS CONTRACTES AUPRES DES ASSOCIES ET DES TIERS AUTRES QUE LES ORGANISMES DE BANQUE OU DE CREDIT</t>
  </si>
  <si>
    <t>Noms prénoms ou raison sociale</t>
  </si>
  <si>
    <t>N° C.I.N ou Article I.S</t>
  </si>
  <si>
    <t>Montant du prêt</t>
  </si>
  <si>
    <t>Date du prêt</t>
  </si>
  <si>
    <t>Durée du prêt (en mois)</t>
  </si>
  <si>
    <t>Taux d'intérêt</t>
  </si>
  <si>
    <t>Charge Financière Globale</t>
  </si>
  <si>
    <t>Rembourssement Exercices antérieurs</t>
  </si>
  <si>
    <t>Rembourssement Exercice actuel</t>
  </si>
  <si>
    <t>Principal</t>
  </si>
  <si>
    <t>Intérêt</t>
  </si>
  <si>
    <t>A. Associes</t>
  </si>
  <si>
    <t>B. Tiers</t>
  </si>
  <si>
    <t>Tableau N° 19</t>
  </si>
  <si>
    <t>TABLEAU DES LOCATIONS ET BAUX AUTRES QUE LE CREDIT-BAIL</t>
  </si>
  <si>
    <t>Nature du bien loué</t>
  </si>
  <si>
    <t>Lieu de  situation</t>
  </si>
  <si>
    <t>Nom et prénims ou Raison Sociale adresse du propriétaire</t>
  </si>
  <si>
    <t>Date de conclusion de l'acte de  location</t>
  </si>
  <si>
    <t>Montant annuel de location</t>
  </si>
  <si>
    <t>Montant du loyer compris dans les  charges de l'exercice</t>
  </si>
  <si>
    <t>Nature du contrat (1)</t>
  </si>
  <si>
    <t>Bail-ordinaire</t>
  </si>
  <si>
    <t>(Nème periode)</t>
  </si>
  <si>
    <t xml:space="preserve">TOTAL  </t>
  </si>
  <si>
    <t>(1) Marquer d'une croix la colonne adequate.</t>
  </si>
  <si>
    <t>Au cas ou le nombre de proprietaires depasserait quize, veuillez ajouter des annexes d'une contexture identique a celle du present etat.</t>
  </si>
  <si>
    <t>Tableau N° 20</t>
  </si>
  <si>
    <t>ETAT DETAILLE DES STOCKS</t>
  </si>
  <si>
    <t>STOCKS</t>
  </si>
  <si>
    <t>STOCK FINAL</t>
  </si>
  <si>
    <t>STOCK INITIAL</t>
  </si>
  <si>
    <t>Variation  de stock en  valeur (+ou-)</t>
  </si>
  <si>
    <t>Montant brut</t>
  </si>
  <si>
    <t>Provision pour dépréciation</t>
  </si>
  <si>
    <t>Montant net</t>
  </si>
  <si>
    <t>7=6-3</t>
  </si>
  <si>
    <t>I. Stocks Approvisionnement</t>
  </si>
  <si>
    <t xml:space="preserve">   -  Biens et produits destinés à la revente en l'état :</t>
  </si>
  <si>
    <t xml:space="preserve">   *  Biens immeubles</t>
  </si>
  <si>
    <t xml:space="preserve">   *  Biens meubles</t>
  </si>
  <si>
    <t xml:space="preserve">   -  Biens et Matières Premières destinés aux activités de production et de transformation :</t>
  </si>
  <si>
    <t xml:space="preserve">   - Matières premières</t>
  </si>
  <si>
    <t xml:space="preserve">   - Matières consommables</t>
  </si>
  <si>
    <t xml:space="preserve">   - Pièce détachées</t>
  </si>
  <si>
    <t xml:space="preserve">   - Carburants, Lubrifiants pour véhicules de transport</t>
  </si>
  <si>
    <t xml:space="preserve">   - Emballage </t>
  </si>
  <si>
    <t xml:space="preserve">   * Récupérables</t>
  </si>
  <si>
    <t xml:space="preserve">   * Vendus </t>
  </si>
  <si>
    <t xml:space="preserve">   * Perdus</t>
  </si>
  <si>
    <t>TOTAL STOCKS DES APPROVISIONNEMENTS</t>
  </si>
  <si>
    <t>II. Stock en cours production de biens et service</t>
  </si>
  <si>
    <t xml:space="preserve">   - Produits en cours</t>
  </si>
  <si>
    <t xml:space="preserve">   - Etudes en cours</t>
  </si>
  <si>
    <t xml:space="preserve">   - Travaux en cours</t>
  </si>
  <si>
    <t xml:space="preserve">   - Services en cours</t>
  </si>
  <si>
    <t>TOTAL STOCKS DES ENCOURS</t>
  </si>
  <si>
    <t>III. Stock Produits finis</t>
  </si>
  <si>
    <t xml:space="preserve">    - Produits  finis</t>
  </si>
  <si>
    <t xml:space="preserve">    - Biens finis</t>
  </si>
  <si>
    <t>TOTAL STOCKS PRODUITS ET BIENS FINIS</t>
  </si>
  <si>
    <t>IV. Stock Produits residuels</t>
  </si>
  <si>
    <t xml:space="preserve">    - Déchets</t>
  </si>
  <si>
    <t xml:space="preserve">    - Rebuts</t>
  </si>
  <si>
    <t xml:space="preserve">    - Matières  de  récupération</t>
  </si>
  <si>
    <t>TOTAL STOCKS PRODUITS RESIDUELS</t>
  </si>
  <si>
    <t>TOTAL GENERAL</t>
  </si>
  <si>
    <t>(ligne 10 + 15 + 18 + 22)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</si>
</sst>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DD/MM/YYYY"/>
    <numFmt numFmtId="166" formatCode="D&quot; de &quot;MMM&quot; de &quot;YY"/>
    <numFmt numFmtId="167" formatCode="#,##0.00"/>
    <numFmt numFmtId="168" formatCode="#,##0.00\ ;&quot; -&quot;#,##0.00\ ;#\ ;@\ "/>
    <numFmt numFmtId="169" formatCode="#,##0.00&quot; F &quot;;\-#,##0.00&quot; F &quot;;&quot; -&quot;#&quot; F &quot;;@\ "/>
    <numFmt numFmtId="170" formatCode="#,##0.00;[RED]\-#,##0.00"/>
    <numFmt numFmtId="171" formatCode="0.00"/>
    <numFmt numFmtId="172" formatCode="0"/>
    <numFmt numFmtId="173" formatCode="0.00%"/>
    <numFmt numFmtId="174" formatCode="#,##0;[RED]\-#,##0"/>
    <numFmt numFmtId="175" formatCode="#,##0"/>
    <numFmt numFmtId="176" formatCode="@"/>
    <numFmt numFmtId="177" formatCode="0%"/>
  </numFmts>
  <fonts count="54">
    <font>
      <sz val="10"/>
      <name val="Arial"/>
      <family val="2"/>
    </font>
    <font>
      <sz val="10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sz val="16"/>
      <name val="Times New Roman"/>
      <family val="1"/>
    </font>
    <font>
      <b/>
      <sz val="20"/>
      <name val="Arial"/>
      <family val="2"/>
    </font>
    <font>
      <b/>
      <sz val="22"/>
      <name val="Arial"/>
      <family val="2"/>
    </font>
    <font>
      <b/>
      <sz val="22"/>
      <name val="Tahoma"/>
      <family val="2"/>
    </font>
    <font>
      <b/>
      <sz val="13"/>
      <color indexed="63"/>
      <name val="Arial"/>
      <family val="2"/>
    </font>
    <font>
      <sz val="11"/>
      <name val="Arial"/>
      <family val="2"/>
    </font>
    <font>
      <b/>
      <sz val="12"/>
      <color indexed="63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b/>
      <sz val="15"/>
      <name val="Arial"/>
      <family val="2"/>
    </font>
    <font>
      <sz val="9"/>
      <color indexed="63"/>
      <name val="Arial"/>
      <family val="2"/>
    </font>
    <font>
      <sz val="16"/>
      <color indexed="63"/>
      <name val="Arial"/>
      <family val="2"/>
    </font>
    <font>
      <sz val="18"/>
      <name val="Times New Roman"/>
      <family val="1"/>
    </font>
    <font>
      <b/>
      <sz val="18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indexed="63"/>
      <name val="Arial"/>
      <family val="2"/>
    </font>
    <font>
      <b/>
      <u val="single"/>
      <sz val="18"/>
      <color indexed="8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b/>
      <u val="single"/>
      <sz val="10"/>
      <name val="Arial"/>
      <family val="2"/>
    </font>
    <font>
      <b/>
      <u val="single"/>
      <sz val="15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b/>
      <u val="single"/>
      <sz val="18"/>
      <name val="Arial"/>
      <family val="2"/>
    </font>
    <font>
      <u val="single"/>
      <sz val="9"/>
      <color indexed="8"/>
      <name val="Arial"/>
      <family val="2"/>
    </font>
    <font>
      <u val="single"/>
      <sz val="9"/>
      <name val="Arial"/>
      <family val="2"/>
    </font>
    <font>
      <b/>
      <sz val="18"/>
      <color indexed="8"/>
      <name val="Arial"/>
      <family val="2"/>
    </font>
    <font>
      <b/>
      <sz val="9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4"/>
      <color indexed="8"/>
      <name val="Arial"/>
      <family val="2"/>
    </font>
    <font>
      <sz val="12"/>
      <name val="Times New Roman"/>
      <family val="1"/>
    </font>
    <font>
      <b/>
      <sz val="7"/>
      <name val="Arial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43" fillId="0" borderId="0" applyFill="0" applyBorder="0" applyAlignment="0" applyProtection="0"/>
    <xf numFmtId="174" fontId="43" fillId="0" borderId="0" applyFill="0" applyBorder="0" applyAlignment="0" applyProtection="0"/>
    <xf numFmtId="169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5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right" vertical="top"/>
    </xf>
    <xf numFmtId="164" fontId="6" fillId="0" borderId="0" xfId="0" applyFont="1" applyAlignment="1">
      <alignment/>
    </xf>
    <xf numFmtId="164" fontId="7" fillId="0" borderId="0" xfId="0" applyFont="1" applyBorder="1" applyAlignment="1">
      <alignment horizontal="center"/>
    </xf>
    <xf numFmtId="164" fontId="8" fillId="0" borderId="0" xfId="0" applyFont="1" applyAlignment="1">
      <alignment horizontal="center"/>
    </xf>
    <xf numFmtId="164" fontId="9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10" fillId="0" borderId="0" xfId="0" applyFont="1" applyBorder="1" applyAlignment="1">
      <alignment horizontal="center" vertical="top"/>
    </xf>
    <xf numFmtId="164" fontId="11" fillId="0" borderId="0" xfId="0" applyFont="1" applyBorder="1" applyAlignment="1">
      <alignment horizontal="right"/>
    </xf>
    <xf numFmtId="164" fontId="11" fillId="0" borderId="0" xfId="0" applyFont="1" applyBorder="1" applyAlignment="1">
      <alignment horizontal="left"/>
    </xf>
    <xf numFmtId="164" fontId="12" fillId="0" borderId="0" xfId="0" applyFont="1" applyBorder="1" applyAlignment="1">
      <alignment horizontal="left"/>
    </xf>
    <xf numFmtId="164" fontId="13" fillId="0" borderId="0" xfId="0" applyFont="1" applyBorder="1" applyAlignment="1">
      <alignment/>
    </xf>
    <xf numFmtId="164" fontId="14" fillId="0" borderId="0" xfId="0" applyFont="1" applyAlignment="1">
      <alignment horizontal="left"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5" fillId="0" borderId="0" xfId="0" applyFont="1" applyAlignment="1">
      <alignment/>
    </xf>
    <xf numFmtId="164" fontId="4" fillId="0" borderId="1" xfId="0" applyFont="1" applyFill="1" applyBorder="1" applyAlignment="1">
      <alignment horizontal="center"/>
    </xf>
    <xf numFmtId="164" fontId="17" fillId="0" borderId="0" xfId="0" applyFont="1" applyAlignment="1">
      <alignment/>
    </xf>
    <xf numFmtId="164" fontId="18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19" fillId="0" borderId="0" xfId="0" applyFont="1" applyBorder="1" applyAlignment="1">
      <alignment horizontal="right"/>
    </xf>
    <xf numFmtId="165" fontId="19" fillId="0" borderId="0" xfId="0" applyNumberFormat="1" applyFont="1" applyBorder="1" applyAlignment="1">
      <alignment horizontal="right"/>
    </xf>
    <xf numFmtId="164" fontId="20" fillId="0" borderId="0" xfId="0" applyFont="1" applyAlignment="1">
      <alignment/>
    </xf>
    <xf numFmtId="165" fontId="20" fillId="0" borderId="0" xfId="0" applyNumberFormat="1" applyFont="1" applyBorder="1" applyAlignment="1">
      <alignment horizontal="center"/>
    </xf>
    <xf numFmtId="165" fontId="20" fillId="0" borderId="0" xfId="0" applyNumberFormat="1" applyFont="1" applyAlignment="1">
      <alignment horizontal="center"/>
    </xf>
    <xf numFmtId="164" fontId="21" fillId="0" borderId="0" xfId="0" applyFont="1" applyBorder="1" applyAlignment="1">
      <alignment horizontal="right"/>
    </xf>
    <xf numFmtId="164" fontId="2" fillId="0" borderId="2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21" fillId="0" borderId="0" xfId="0" applyFont="1" applyBorder="1" applyAlignment="1">
      <alignment horizontal="left"/>
    </xf>
    <xf numFmtId="164" fontId="0" fillId="0" borderId="3" xfId="0" applyBorder="1" applyAlignment="1">
      <alignment/>
    </xf>
    <xf numFmtId="164" fontId="21" fillId="0" borderId="0" xfId="0" applyFont="1" applyAlignment="1">
      <alignment horizontal="left"/>
    </xf>
    <xf numFmtId="164" fontId="4" fillId="0" borderId="3" xfId="0" applyFont="1" applyFill="1" applyBorder="1" applyAlignment="1">
      <alignment/>
    </xf>
    <xf numFmtId="164" fontId="14" fillId="0" borderId="0" xfId="0" applyFont="1" applyBorder="1" applyAlignment="1">
      <alignment horizontal="right"/>
    </xf>
    <xf numFmtId="164" fontId="22" fillId="0" borderId="0" xfId="0" applyFont="1" applyAlignment="1">
      <alignment/>
    </xf>
    <xf numFmtId="164" fontId="14" fillId="0" borderId="0" xfId="0" applyFont="1" applyAlignment="1">
      <alignment horizontal="right"/>
    </xf>
    <xf numFmtId="164" fontId="12" fillId="0" borderId="0" xfId="0" applyFont="1" applyAlignment="1">
      <alignment horizontal="left" vertical="top"/>
    </xf>
    <xf numFmtId="164" fontId="23" fillId="0" borderId="0" xfId="0" applyFont="1" applyBorder="1" applyAlignment="1">
      <alignment horizontal="left" vertical="top" wrapText="1"/>
    </xf>
    <xf numFmtId="164" fontId="24" fillId="0" borderId="0" xfId="0" applyFont="1" applyAlignment="1">
      <alignment/>
    </xf>
    <xf numFmtId="164" fontId="25" fillId="0" borderId="0" xfId="0" applyFont="1" applyAlignment="1">
      <alignment/>
    </xf>
    <xf numFmtId="164" fontId="26" fillId="0" borderId="0" xfId="0" applyFont="1" applyAlignment="1">
      <alignment/>
    </xf>
    <xf numFmtId="164" fontId="26" fillId="0" borderId="0" xfId="0" applyFont="1" applyAlignment="1">
      <alignment horizontal="center"/>
    </xf>
    <xf numFmtId="164" fontId="25" fillId="0" borderId="0" xfId="0" applyFont="1" applyAlignment="1">
      <alignment horizontal="center"/>
    </xf>
    <xf numFmtId="166" fontId="26" fillId="0" borderId="0" xfId="0" applyNumberFormat="1" applyFont="1" applyAlignment="1">
      <alignment horizontal="center"/>
    </xf>
    <xf numFmtId="164" fontId="27" fillId="0" borderId="0" xfId="0" applyFont="1" applyAlignment="1" applyProtection="1">
      <alignment horizontal="center"/>
      <protection hidden="1"/>
    </xf>
    <xf numFmtId="164" fontId="27" fillId="0" borderId="0" xfId="0" applyFont="1" applyAlignment="1" applyProtection="1">
      <alignment/>
      <protection hidden="1"/>
    </xf>
    <xf numFmtId="167" fontId="27" fillId="0" borderId="0" xfId="0" applyNumberFormat="1" applyFont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8" fillId="0" borderId="0" xfId="0" applyFont="1" applyAlignment="1">
      <alignment/>
    </xf>
    <xf numFmtId="164" fontId="28" fillId="0" borderId="0" xfId="0" applyFont="1" applyAlignment="1" applyProtection="1">
      <alignment horizontal="left"/>
      <protection hidden="1"/>
    </xf>
    <xf numFmtId="164" fontId="28" fillId="0" borderId="0" xfId="0" applyFont="1" applyAlignment="1" applyProtection="1">
      <alignment/>
      <protection hidden="1"/>
    </xf>
    <xf numFmtId="167" fontId="28" fillId="0" borderId="0" xfId="0" applyNumberFormat="1" applyFont="1" applyAlignment="1" applyProtection="1">
      <alignment/>
      <protection hidden="1"/>
    </xf>
    <xf numFmtId="167" fontId="29" fillId="0" borderId="0" xfId="0" applyNumberFormat="1" applyFont="1" applyBorder="1" applyAlignment="1" applyProtection="1">
      <alignment horizontal="right"/>
      <protection hidden="1"/>
    </xf>
    <xf numFmtId="164" fontId="28" fillId="0" borderId="0" xfId="0" applyFont="1" applyAlignment="1" applyProtection="1">
      <alignment horizontal="center"/>
      <protection hidden="1"/>
    </xf>
    <xf numFmtId="164" fontId="30" fillId="2" borderId="0" xfId="0" applyFont="1" applyFill="1" applyBorder="1" applyAlignment="1">
      <alignment horizontal="right"/>
    </xf>
    <xf numFmtId="164" fontId="31" fillId="0" borderId="0" xfId="0" applyFont="1" applyBorder="1" applyAlignment="1" applyProtection="1">
      <alignment horizontal="center"/>
      <protection hidden="1"/>
    </xf>
    <xf numFmtId="164" fontId="29" fillId="0" borderId="0" xfId="0" applyFont="1" applyAlignment="1" applyProtection="1">
      <alignment horizontal="left"/>
      <protection hidden="1"/>
    </xf>
    <xf numFmtId="167" fontId="28" fillId="0" borderId="0" xfId="0" applyNumberFormat="1" applyFont="1" applyBorder="1" applyAlignment="1" applyProtection="1">
      <alignment horizontal="right"/>
      <protection hidden="1"/>
    </xf>
    <xf numFmtId="164" fontId="28" fillId="0" borderId="4" xfId="0" applyFont="1" applyBorder="1" applyAlignment="1" applyProtection="1">
      <alignment horizontal="center"/>
      <protection hidden="1"/>
    </xf>
    <xf numFmtId="164" fontId="28" fillId="0" borderId="5" xfId="0" applyFont="1" applyBorder="1" applyAlignment="1" applyProtection="1">
      <alignment horizontal="center" vertical="center" wrapText="1"/>
      <protection hidden="1"/>
    </xf>
    <xf numFmtId="167" fontId="28" fillId="0" borderId="6" xfId="0" applyNumberFormat="1" applyFont="1" applyBorder="1" applyAlignment="1" applyProtection="1">
      <alignment horizontal="center" vertical="center" wrapText="1"/>
      <protection hidden="1"/>
    </xf>
    <xf numFmtId="167" fontId="28" fillId="0" borderId="7" xfId="0" applyNumberFormat="1" applyFont="1" applyBorder="1" applyAlignment="1" applyProtection="1">
      <alignment horizontal="center" vertical="center" wrapText="1"/>
      <protection hidden="1"/>
    </xf>
    <xf numFmtId="167" fontId="28" fillId="0" borderId="8" xfId="0" applyNumberFormat="1" applyFont="1" applyBorder="1" applyAlignment="1" applyProtection="1">
      <alignment horizontal="center" vertical="center" wrapText="1"/>
      <protection hidden="1"/>
    </xf>
    <xf numFmtId="167" fontId="28" fillId="0" borderId="9" xfId="0" applyNumberFormat="1" applyFont="1" applyBorder="1" applyAlignment="1" applyProtection="1">
      <alignment horizontal="center" vertical="center" wrapText="1"/>
      <protection hidden="1"/>
    </xf>
    <xf numFmtId="167" fontId="28" fillId="0" borderId="10" xfId="0" applyNumberFormat="1" applyFont="1" applyBorder="1" applyAlignment="1" applyProtection="1">
      <alignment horizontal="center" vertical="center" wrapText="1"/>
      <protection hidden="1"/>
    </xf>
    <xf numFmtId="164" fontId="32" fillId="0" borderId="1" xfId="0" applyFont="1" applyBorder="1" applyAlignment="1" applyProtection="1">
      <alignment horizontal="center" vertical="center" textRotation="255" shrinkToFit="1"/>
      <protection hidden="1"/>
    </xf>
    <xf numFmtId="164" fontId="33" fillId="0" borderId="11" xfId="0" applyFont="1" applyBorder="1" applyAlignment="1" applyProtection="1">
      <alignment/>
      <protection hidden="1"/>
    </xf>
    <xf numFmtId="168" fontId="32" fillId="0" borderId="11" xfId="0" applyNumberFormat="1" applyFont="1" applyBorder="1" applyAlignment="1" applyProtection="1">
      <alignment/>
      <protection hidden="1"/>
    </xf>
    <xf numFmtId="168" fontId="32" fillId="0" borderId="12" xfId="0" applyNumberFormat="1" applyFont="1" applyBorder="1" applyAlignment="1" applyProtection="1">
      <alignment/>
      <protection hidden="1"/>
    </xf>
    <xf numFmtId="168" fontId="32" fillId="0" borderId="10" xfId="0" applyNumberFormat="1" applyFont="1" applyBorder="1" applyAlignment="1" applyProtection="1">
      <alignment/>
      <protection locked="0"/>
    </xf>
    <xf numFmtId="164" fontId="33" fillId="0" borderId="1" xfId="0" applyFont="1" applyBorder="1" applyAlignment="1" applyProtection="1">
      <alignment/>
      <protection hidden="1"/>
    </xf>
    <xf numFmtId="168" fontId="32" fillId="0" borderId="1" xfId="0" applyNumberFormat="1" applyFont="1" applyBorder="1" applyAlignment="1" applyProtection="1">
      <alignment/>
      <protection hidden="1"/>
    </xf>
    <xf numFmtId="168" fontId="32" fillId="0" borderId="13" xfId="0" applyNumberFormat="1" applyFont="1" applyBorder="1" applyAlignment="1" applyProtection="1">
      <alignment/>
      <protection hidden="1"/>
    </xf>
    <xf numFmtId="168" fontId="32" fillId="0" borderId="14" xfId="0" applyNumberFormat="1" applyFont="1" applyBorder="1" applyAlignment="1" applyProtection="1">
      <alignment/>
      <protection hidden="1"/>
    </xf>
    <xf numFmtId="164" fontId="28" fillId="0" borderId="1" xfId="0" applyFont="1" applyBorder="1" applyAlignment="1" applyProtection="1">
      <alignment/>
      <protection hidden="1"/>
    </xf>
    <xf numFmtId="168" fontId="28" fillId="0" borderId="15" xfId="0" applyNumberFormat="1" applyFont="1" applyBorder="1" applyAlignment="1" applyProtection="1">
      <alignment/>
      <protection locked="0"/>
    </xf>
    <xf numFmtId="168" fontId="28" fillId="0" borderId="16" xfId="0" applyNumberFormat="1" applyFont="1" applyBorder="1" applyAlignment="1" applyProtection="1">
      <alignment/>
      <protection locked="0"/>
    </xf>
    <xf numFmtId="168" fontId="28" fillId="0" borderId="15" xfId="0" applyNumberFormat="1" applyFont="1" applyBorder="1" applyAlignment="1" applyProtection="1">
      <alignment/>
      <protection hidden="1"/>
    </xf>
    <xf numFmtId="168" fontId="28" fillId="0" borderId="17" xfId="0" applyNumberFormat="1" applyFont="1" applyBorder="1" applyAlignment="1" applyProtection="1">
      <alignment/>
      <protection locked="0"/>
    </xf>
    <xf numFmtId="164" fontId="28" fillId="0" borderId="16" xfId="0" applyFont="1" applyBorder="1" applyAlignment="1" applyProtection="1">
      <alignment/>
      <protection hidden="1"/>
    </xf>
    <xf numFmtId="168" fontId="28" fillId="0" borderId="18" xfId="0" applyNumberFormat="1" applyFont="1" applyBorder="1" applyAlignment="1" applyProtection="1">
      <alignment/>
      <protection locked="0"/>
    </xf>
    <xf numFmtId="168" fontId="32" fillId="0" borderId="19" xfId="0" applyNumberFormat="1" applyFont="1" applyBorder="1" applyAlignment="1" applyProtection="1">
      <alignment/>
      <protection hidden="1"/>
    </xf>
    <xf numFmtId="168" fontId="28" fillId="0" borderId="13" xfId="0" applyNumberFormat="1" applyFont="1" applyBorder="1" applyAlignment="1" applyProtection="1">
      <alignment/>
      <protection locked="0"/>
    </xf>
    <xf numFmtId="168" fontId="28" fillId="0" borderId="1" xfId="0" applyNumberFormat="1" applyFont="1" applyBorder="1" applyAlignment="1" applyProtection="1">
      <alignment/>
      <protection locked="0"/>
    </xf>
    <xf numFmtId="168" fontId="28" fillId="0" borderId="20" xfId="0" applyNumberFormat="1" applyFont="1" applyBorder="1" applyAlignment="1" applyProtection="1">
      <alignment/>
      <protection hidden="1"/>
    </xf>
    <xf numFmtId="168" fontId="28" fillId="0" borderId="21" xfId="0" applyNumberFormat="1" applyFont="1" applyBorder="1" applyAlignment="1" applyProtection="1">
      <alignment/>
      <protection locked="0"/>
    </xf>
    <xf numFmtId="168" fontId="28" fillId="0" borderId="22" xfId="0" applyNumberFormat="1" applyFont="1" applyBorder="1" applyAlignment="1" applyProtection="1">
      <alignment/>
      <protection hidden="1"/>
    </xf>
    <xf numFmtId="164" fontId="28" fillId="0" borderId="18" xfId="0" applyFont="1" applyBorder="1" applyAlignment="1" applyProtection="1">
      <alignment horizontal="left"/>
      <protection hidden="1"/>
    </xf>
    <xf numFmtId="168" fontId="28" fillId="0" borderId="15" xfId="0" applyNumberFormat="1" applyFont="1" applyBorder="1" applyAlignment="1" applyProtection="1">
      <alignment horizontal="right"/>
      <protection locked="0"/>
    </xf>
    <xf numFmtId="164" fontId="28" fillId="0" borderId="23" xfId="0" applyFont="1" applyBorder="1" applyAlignment="1" applyProtection="1">
      <alignment/>
      <protection hidden="1"/>
    </xf>
    <xf numFmtId="168" fontId="28" fillId="0" borderId="0" xfId="0" applyNumberFormat="1" applyFont="1" applyBorder="1" applyAlignment="1" applyProtection="1">
      <alignment/>
      <protection locked="0"/>
    </xf>
    <xf numFmtId="168" fontId="28" fillId="0" borderId="24" xfId="0" applyNumberFormat="1" applyFont="1" applyBorder="1" applyAlignment="1" applyProtection="1">
      <alignment/>
      <protection locked="0"/>
    </xf>
    <xf numFmtId="164" fontId="33" fillId="0" borderId="18" xfId="0" applyFont="1" applyBorder="1" applyAlignment="1" applyProtection="1">
      <alignment/>
      <protection hidden="1"/>
    </xf>
    <xf numFmtId="168" fontId="32" fillId="0" borderId="15" xfId="0" applyNumberFormat="1" applyFont="1" applyBorder="1" applyAlignment="1" applyProtection="1">
      <alignment/>
      <protection locked="0"/>
    </xf>
    <xf numFmtId="168" fontId="32" fillId="0" borderId="16" xfId="0" applyNumberFormat="1" applyFont="1" applyBorder="1" applyAlignment="1" applyProtection="1">
      <alignment/>
      <protection locked="0"/>
    </xf>
    <xf numFmtId="164" fontId="34" fillId="0" borderId="25" xfId="0" applyFont="1" applyBorder="1" applyAlignment="1" applyProtection="1">
      <alignment horizontal="center"/>
      <protection hidden="1"/>
    </xf>
    <xf numFmtId="168" fontId="34" fillId="0" borderId="26" xfId="0" applyNumberFormat="1" applyFont="1" applyBorder="1" applyAlignment="1" applyProtection="1">
      <alignment/>
      <protection hidden="1"/>
    </xf>
    <xf numFmtId="168" fontId="34" fillId="0" borderId="25" xfId="0" applyNumberFormat="1" applyFont="1" applyBorder="1" applyAlignment="1" applyProtection="1">
      <alignment/>
      <protection hidden="1"/>
    </xf>
    <xf numFmtId="168" fontId="34" fillId="0" borderId="27" xfId="0" applyNumberFormat="1" applyFont="1" applyBorder="1" applyAlignment="1" applyProtection="1">
      <alignment/>
      <protection hidden="1"/>
    </xf>
    <xf numFmtId="164" fontId="33" fillId="0" borderId="10" xfId="0" applyFont="1" applyBorder="1" applyAlignment="1" applyProtection="1">
      <alignment horizontal="left"/>
      <protection hidden="1"/>
    </xf>
    <xf numFmtId="168" fontId="32" fillId="0" borderId="28" xfId="0" applyNumberFormat="1" applyFont="1" applyBorder="1" applyAlignment="1" applyProtection="1">
      <alignment/>
      <protection hidden="1"/>
    </xf>
    <xf numFmtId="164" fontId="28" fillId="0" borderId="0" xfId="0" applyFont="1" applyBorder="1" applyAlignment="1" applyProtection="1">
      <alignment/>
      <protection hidden="1"/>
    </xf>
    <xf numFmtId="168" fontId="28" fillId="0" borderId="29" xfId="0" applyNumberFormat="1" applyFont="1" applyBorder="1" applyAlignment="1" applyProtection="1">
      <alignment/>
      <protection hidden="1"/>
    </xf>
    <xf numFmtId="168" fontId="28" fillId="0" borderId="30" xfId="0" applyNumberFormat="1" applyFont="1" applyBorder="1" applyAlignment="1" applyProtection="1">
      <alignment/>
      <protection hidden="1"/>
    </xf>
    <xf numFmtId="164" fontId="33" fillId="0" borderId="11" xfId="0" applyFont="1" applyBorder="1" applyAlignment="1" applyProtection="1">
      <alignment horizontal="left"/>
      <protection hidden="1"/>
    </xf>
    <xf numFmtId="168" fontId="32" fillId="0" borderId="31" xfId="0" applyNumberFormat="1" applyFont="1" applyBorder="1" applyAlignment="1" applyProtection="1">
      <alignment/>
      <protection hidden="1"/>
    </xf>
    <xf numFmtId="164" fontId="28" fillId="0" borderId="21" xfId="0" applyFont="1" applyBorder="1" applyAlignment="1" applyProtection="1">
      <alignment/>
      <protection hidden="1"/>
    </xf>
    <xf numFmtId="168" fontId="28" fillId="0" borderId="32" xfId="0" applyNumberFormat="1" applyFont="1" applyBorder="1" applyAlignment="1" applyProtection="1">
      <alignment/>
      <protection locked="0"/>
    </xf>
    <xf numFmtId="164" fontId="28" fillId="0" borderId="33" xfId="0" applyFont="1" applyBorder="1" applyAlignment="1" applyProtection="1">
      <alignment/>
      <protection hidden="1"/>
    </xf>
    <xf numFmtId="168" fontId="28" fillId="0" borderId="23" xfId="0" applyNumberFormat="1" applyFont="1" applyBorder="1" applyAlignment="1" applyProtection="1">
      <alignment/>
      <protection locked="0"/>
    </xf>
    <xf numFmtId="168" fontId="28" fillId="0" borderId="12" xfId="0" applyNumberFormat="1" applyFont="1" applyBorder="1" applyAlignment="1" applyProtection="1">
      <alignment/>
      <protection hidden="1"/>
    </xf>
    <xf numFmtId="168" fontId="28" fillId="0" borderId="11" xfId="0" applyNumberFormat="1" applyFont="1" applyBorder="1" applyAlignment="1" applyProtection="1">
      <alignment/>
      <protection locked="0"/>
    </xf>
    <xf numFmtId="164" fontId="33" fillId="0" borderId="15" xfId="0" applyFont="1" applyBorder="1" applyAlignment="1" applyProtection="1">
      <alignment horizontal="left"/>
      <protection hidden="1"/>
    </xf>
    <xf numFmtId="168" fontId="34" fillId="0" borderId="34" xfId="0" applyNumberFormat="1" applyFont="1" applyBorder="1" applyAlignment="1" applyProtection="1">
      <alignment/>
      <protection hidden="1"/>
    </xf>
    <xf numFmtId="164" fontId="32" fillId="0" borderId="23" xfId="0" applyFont="1" applyBorder="1" applyAlignment="1" applyProtection="1">
      <alignment horizontal="center" vertical="center" textRotation="255" shrinkToFit="1"/>
      <protection hidden="1"/>
    </xf>
    <xf numFmtId="168" fontId="32" fillId="0" borderId="33" xfId="0" applyNumberFormat="1" applyFont="1" applyBorder="1" applyAlignment="1" applyProtection="1">
      <alignment/>
      <protection hidden="1"/>
    </xf>
    <xf numFmtId="168" fontId="32" fillId="0" borderId="35" xfId="0" applyNumberFormat="1" applyFont="1" applyBorder="1" applyAlignment="1" applyProtection="1">
      <alignment/>
      <protection hidden="1"/>
    </xf>
    <xf numFmtId="164" fontId="28" fillId="0" borderId="36" xfId="0" applyFont="1" applyBorder="1" applyAlignment="1" applyProtection="1">
      <alignment/>
      <protection hidden="1"/>
    </xf>
    <xf numFmtId="168" fontId="28" fillId="0" borderId="37" xfId="0" applyNumberFormat="1" applyFont="1" applyBorder="1" applyAlignment="1" applyProtection="1">
      <alignment horizontal="right"/>
      <protection locked="0"/>
    </xf>
    <xf numFmtId="168" fontId="28" fillId="0" borderId="38" xfId="0" applyNumberFormat="1" applyFont="1" applyBorder="1" applyAlignment="1" applyProtection="1">
      <alignment/>
      <protection locked="0"/>
    </xf>
    <xf numFmtId="168" fontId="28" fillId="0" borderId="39" xfId="0" applyNumberFormat="1" applyFont="1" applyBorder="1" applyAlignment="1" applyProtection="1">
      <alignment/>
      <protection hidden="1"/>
    </xf>
    <xf numFmtId="164" fontId="34" fillId="0" borderId="23" xfId="0" applyFont="1" applyBorder="1" applyAlignment="1" applyProtection="1">
      <alignment horizontal="center"/>
      <protection hidden="1"/>
    </xf>
    <xf numFmtId="168" fontId="34" fillId="0" borderId="40" xfId="0" applyNumberFormat="1" applyFont="1" applyBorder="1" applyAlignment="1" applyProtection="1">
      <alignment horizontal="right"/>
      <protection hidden="1"/>
    </xf>
    <xf numFmtId="168" fontId="34" fillId="0" borderId="41" xfId="0" applyNumberFormat="1" applyFont="1" applyBorder="1" applyAlignment="1" applyProtection="1">
      <alignment/>
      <protection hidden="1"/>
    </xf>
    <xf numFmtId="168" fontId="34" fillId="0" borderId="42" xfId="0" applyNumberFormat="1" applyFont="1" applyBorder="1" applyAlignment="1" applyProtection="1">
      <alignment/>
      <protection hidden="1"/>
    </xf>
    <xf numFmtId="168" fontId="34" fillId="0" borderId="43" xfId="0" applyNumberFormat="1" applyFont="1" applyBorder="1" applyAlignment="1" applyProtection="1">
      <alignment/>
      <protection hidden="1"/>
    </xf>
    <xf numFmtId="164" fontId="28" fillId="0" borderId="25" xfId="0" applyFont="1" applyBorder="1" applyAlignment="1" applyProtection="1">
      <alignment horizontal="center"/>
      <protection hidden="1"/>
    </xf>
    <xf numFmtId="164" fontId="34" fillId="0" borderId="44" xfId="0" applyFont="1" applyBorder="1" applyAlignment="1" applyProtection="1">
      <alignment horizontal="center"/>
      <protection hidden="1"/>
    </xf>
    <xf numFmtId="168" fontId="34" fillId="0" borderId="2" xfId="0" applyNumberFormat="1" applyFont="1" applyBorder="1" applyAlignment="1" applyProtection="1">
      <alignment/>
      <protection hidden="1"/>
    </xf>
    <xf numFmtId="164" fontId="28" fillId="0" borderId="0" xfId="0" applyFont="1" applyBorder="1" applyAlignment="1" applyProtection="1">
      <alignment horizontal="center"/>
      <protection hidden="1"/>
    </xf>
    <xf numFmtId="164" fontId="28" fillId="0" borderId="5" xfId="0" applyFont="1" applyBorder="1" applyAlignment="1" applyProtection="1">
      <alignment horizontal="center"/>
      <protection hidden="1"/>
    </xf>
    <xf numFmtId="164" fontId="28" fillId="0" borderId="45" xfId="0" applyFont="1" applyBorder="1" applyAlignment="1" applyProtection="1">
      <alignment horizontal="center" vertical="center" wrapText="1"/>
      <protection hidden="1"/>
    </xf>
    <xf numFmtId="164" fontId="28" fillId="0" borderId="46" xfId="0" applyFont="1" applyBorder="1" applyAlignment="1" applyProtection="1">
      <alignment horizontal="center" vertical="center" wrapText="1"/>
      <protection hidden="1"/>
    </xf>
    <xf numFmtId="164" fontId="28" fillId="0" borderId="47" xfId="0" applyFont="1" applyBorder="1" applyAlignment="1" applyProtection="1">
      <alignment horizontal="center" vertical="center" wrapText="1"/>
      <protection hidden="1"/>
    </xf>
    <xf numFmtId="169" fontId="35" fillId="0" borderId="16" xfId="17" applyFont="1" applyFill="1" applyBorder="1" applyAlignment="1" applyProtection="1">
      <alignment horizontal="center" vertical="center" textRotation="255" shrinkToFit="1"/>
      <protection hidden="1"/>
    </xf>
    <xf numFmtId="164" fontId="33" fillId="0" borderId="19" xfId="0" applyFont="1" applyBorder="1" applyAlignment="1" applyProtection="1">
      <alignment/>
      <protection hidden="1"/>
    </xf>
    <xf numFmtId="167" fontId="28" fillId="0" borderId="31" xfId="0" applyNumberFormat="1" applyFont="1" applyBorder="1" applyAlignment="1" applyProtection="1">
      <alignment/>
      <protection hidden="1"/>
    </xf>
    <xf numFmtId="167" fontId="28" fillId="0" borderId="10" xfId="0" applyNumberFormat="1" applyFont="1" applyBorder="1" applyAlignment="1" applyProtection="1">
      <alignment/>
      <protection hidden="1"/>
    </xf>
    <xf numFmtId="168" fontId="28" fillId="0" borderId="9" xfId="0" applyNumberFormat="1" applyFont="1" applyBorder="1" applyAlignment="1" applyProtection="1">
      <alignment/>
      <protection hidden="1"/>
    </xf>
    <xf numFmtId="168" fontId="28" fillId="0" borderId="10" xfId="0" applyNumberFormat="1" applyFont="1" applyBorder="1" applyAlignment="1" applyProtection="1">
      <alignment/>
      <protection hidden="1"/>
    </xf>
    <xf numFmtId="164" fontId="28" fillId="0" borderId="13" xfId="0" applyFont="1" applyBorder="1" applyAlignment="1" applyProtection="1">
      <alignment/>
      <protection hidden="1"/>
    </xf>
    <xf numFmtId="167" fontId="28" fillId="0" borderId="32" xfId="0" applyNumberFormat="1" applyFont="1" applyBorder="1" applyAlignment="1" applyProtection="1">
      <alignment/>
      <protection hidden="1"/>
    </xf>
    <xf numFmtId="167" fontId="28" fillId="0" borderId="21" xfId="0" applyNumberFormat="1" applyFont="1" applyBorder="1" applyAlignment="1" applyProtection="1">
      <alignment/>
      <protection hidden="1"/>
    </xf>
    <xf numFmtId="168" fontId="28" fillId="0" borderId="20" xfId="0" applyNumberFormat="1" applyFont="1" applyBorder="1" applyAlignment="1" applyProtection="1">
      <alignment/>
      <protection locked="0"/>
    </xf>
    <xf numFmtId="168" fontId="28" fillId="0" borderId="24" xfId="0" applyNumberFormat="1" applyFont="1" applyBorder="1" applyAlignment="1" applyProtection="1">
      <alignment/>
      <protection hidden="1"/>
    </xf>
    <xf numFmtId="164" fontId="28" fillId="0" borderId="8" xfId="0" applyFont="1" applyBorder="1" applyAlignment="1" applyProtection="1">
      <alignment/>
      <protection hidden="1"/>
    </xf>
    <xf numFmtId="167" fontId="28" fillId="0" borderId="33" xfId="0" applyNumberFormat="1" applyFont="1" applyBorder="1" applyAlignment="1" applyProtection="1">
      <alignment/>
      <protection hidden="1"/>
    </xf>
    <xf numFmtId="168" fontId="28" fillId="0" borderId="35" xfId="0" applyNumberFormat="1" applyFont="1" applyBorder="1" applyAlignment="1" applyProtection="1">
      <alignment/>
      <protection hidden="1"/>
    </xf>
    <xf numFmtId="168" fontId="28" fillId="0" borderId="33" xfId="0" applyNumberFormat="1" applyFont="1" applyBorder="1" applyAlignment="1" applyProtection="1">
      <alignment/>
      <protection hidden="1"/>
    </xf>
    <xf numFmtId="164" fontId="28" fillId="0" borderId="15" xfId="0" applyFont="1" applyBorder="1" applyAlignment="1" applyProtection="1">
      <alignment/>
      <protection hidden="1"/>
    </xf>
    <xf numFmtId="167" fontId="28" fillId="0" borderId="18" xfId="0" applyNumberFormat="1" applyFont="1" applyBorder="1" applyAlignment="1" applyProtection="1">
      <alignment/>
      <protection hidden="1"/>
    </xf>
    <xf numFmtId="167" fontId="28" fillId="0" borderId="24" xfId="0" applyNumberFormat="1" applyFont="1" applyBorder="1" applyAlignment="1" applyProtection="1">
      <alignment/>
      <protection hidden="1"/>
    </xf>
    <xf numFmtId="168" fontId="28" fillId="0" borderId="22" xfId="0" applyNumberFormat="1" applyFont="1" applyBorder="1" applyAlignment="1" applyProtection="1">
      <alignment/>
      <protection locked="0"/>
    </xf>
    <xf numFmtId="168" fontId="28" fillId="0" borderId="39" xfId="0" applyNumberFormat="1" applyFont="1" applyBorder="1" applyAlignment="1" applyProtection="1">
      <alignment/>
      <protection hidden="1"/>
    </xf>
    <xf numFmtId="164" fontId="34" fillId="0" borderId="48" xfId="0" applyFont="1" applyBorder="1" applyAlignment="1" applyProtection="1">
      <alignment horizontal="center"/>
      <protection hidden="1"/>
    </xf>
    <xf numFmtId="168" fontId="34" fillId="0" borderId="49" xfId="0" applyNumberFormat="1" applyFont="1" applyBorder="1" applyAlignment="1" applyProtection="1">
      <alignment horizontal="right"/>
      <protection hidden="1"/>
    </xf>
    <xf numFmtId="168" fontId="34" fillId="0" borderId="34" xfId="0" applyNumberFormat="1" applyFont="1" applyBorder="1" applyAlignment="1" applyProtection="1">
      <alignment horizontal="right"/>
      <protection hidden="1"/>
    </xf>
    <xf numFmtId="164" fontId="33" fillId="0" borderId="8" xfId="0" applyFont="1" applyBorder="1" applyAlignment="1" applyProtection="1">
      <alignment/>
      <protection hidden="1"/>
    </xf>
    <xf numFmtId="167" fontId="28" fillId="0" borderId="0" xfId="0" applyNumberFormat="1" applyFont="1" applyBorder="1" applyAlignment="1" applyProtection="1">
      <alignment/>
      <protection hidden="1"/>
    </xf>
    <xf numFmtId="167" fontId="32" fillId="0" borderId="33" xfId="0" applyNumberFormat="1" applyFont="1" applyBorder="1" applyAlignment="1" applyProtection="1">
      <alignment horizontal="right"/>
      <protection hidden="1"/>
    </xf>
    <xf numFmtId="168" fontId="28" fillId="0" borderId="35" xfId="0" applyNumberFormat="1" applyFont="1" applyBorder="1" applyAlignment="1" applyProtection="1">
      <alignment/>
      <protection locked="0"/>
    </xf>
    <xf numFmtId="168" fontId="32" fillId="0" borderId="33" xfId="0" applyNumberFormat="1" applyFont="1" applyBorder="1" applyAlignment="1" applyProtection="1">
      <alignment/>
      <protection locked="0"/>
    </xf>
    <xf numFmtId="167" fontId="32" fillId="0" borderId="0" xfId="0" applyNumberFormat="1" applyFont="1" applyBorder="1" applyAlignment="1" applyProtection="1">
      <alignment/>
      <protection hidden="1"/>
    </xf>
    <xf numFmtId="168" fontId="34" fillId="0" borderId="49" xfId="0" applyNumberFormat="1" applyFont="1" applyBorder="1" applyAlignment="1" applyProtection="1">
      <alignment/>
      <protection hidden="1"/>
    </xf>
    <xf numFmtId="168" fontId="34" fillId="0" borderId="44" xfId="0" applyNumberFormat="1" applyFont="1" applyBorder="1" applyAlignment="1" applyProtection="1">
      <alignment/>
      <protection hidden="1"/>
    </xf>
    <xf numFmtId="164" fontId="35" fillId="0" borderId="1" xfId="0" applyFont="1" applyBorder="1" applyAlignment="1" applyProtection="1">
      <alignment horizontal="center" vertical="center" textRotation="255" shrinkToFit="1"/>
      <protection hidden="1"/>
    </xf>
    <xf numFmtId="168" fontId="29" fillId="0" borderId="22" xfId="0" applyNumberFormat="1" applyFont="1" applyBorder="1" applyAlignment="1" applyProtection="1">
      <alignment/>
      <protection locked="0"/>
    </xf>
    <xf numFmtId="168" fontId="28" fillId="0" borderId="33" xfId="0" applyNumberFormat="1" applyFont="1" applyBorder="1" applyAlignment="1" applyProtection="1">
      <alignment/>
      <protection locked="0"/>
    </xf>
    <xf numFmtId="164" fontId="33" fillId="0" borderId="15" xfId="0" applyFont="1" applyBorder="1" applyAlignment="1" applyProtection="1">
      <alignment/>
      <protection hidden="1"/>
    </xf>
    <xf numFmtId="167" fontId="32" fillId="0" borderId="18" xfId="0" applyNumberFormat="1" applyFont="1" applyBorder="1" applyAlignment="1" applyProtection="1">
      <alignment/>
      <protection hidden="1"/>
    </xf>
    <xf numFmtId="167" fontId="32" fillId="0" borderId="24" xfId="0" applyNumberFormat="1" applyFont="1" applyBorder="1" applyAlignment="1" applyProtection="1">
      <alignment horizontal="right"/>
      <protection hidden="1"/>
    </xf>
    <xf numFmtId="168" fontId="32" fillId="0" borderId="24" xfId="0" applyNumberFormat="1" applyFont="1" applyBorder="1" applyAlignment="1" applyProtection="1">
      <alignment/>
      <protection locked="0"/>
    </xf>
    <xf numFmtId="164" fontId="34" fillId="0" borderId="26" xfId="0" applyFont="1" applyBorder="1" applyAlignment="1" applyProtection="1">
      <alignment horizontal="center"/>
      <protection hidden="1"/>
    </xf>
    <xf numFmtId="164" fontId="28" fillId="0" borderId="23" xfId="0" applyFont="1" applyBorder="1" applyAlignment="1" applyProtection="1">
      <alignment horizontal="center" vertical="center" textRotation="255" shrinkToFit="1"/>
      <protection hidden="1"/>
    </xf>
    <xf numFmtId="164" fontId="28" fillId="0" borderId="32" xfId="0" applyFont="1" applyBorder="1" applyAlignment="1" applyProtection="1">
      <alignment/>
      <protection hidden="1"/>
    </xf>
    <xf numFmtId="168" fontId="34" fillId="0" borderId="50" xfId="0" applyNumberFormat="1" applyFont="1" applyBorder="1" applyAlignment="1" applyProtection="1">
      <alignment/>
      <protection hidden="1"/>
    </xf>
    <xf numFmtId="164" fontId="28" fillId="0" borderId="0" xfId="0" applyFont="1" applyAlignment="1">
      <alignment/>
    </xf>
    <xf numFmtId="164" fontId="28" fillId="0" borderId="0" xfId="0" applyFont="1" applyAlignment="1" applyProtection="1">
      <alignment/>
      <protection hidden="1"/>
    </xf>
    <xf numFmtId="164" fontId="29" fillId="0" borderId="0" xfId="0" applyFont="1" applyAlignment="1" applyProtection="1">
      <alignment horizontal="right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7" fontId="28" fillId="0" borderId="0" xfId="0" applyNumberFormat="1" applyFont="1" applyAlignment="1" applyProtection="1">
      <alignment horizontal="right"/>
      <protection hidden="1"/>
    </xf>
    <xf numFmtId="164" fontId="28" fillId="0" borderId="5" xfId="0" applyFont="1" applyBorder="1" applyAlignment="1" applyProtection="1">
      <alignment horizontal="center"/>
      <protection hidden="1"/>
    </xf>
    <xf numFmtId="164" fontId="28" fillId="0" borderId="47" xfId="0" applyFont="1" applyBorder="1" applyAlignment="1" applyProtection="1">
      <alignment horizontal="center"/>
      <protection hidden="1"/>
    </xf>
    <xf numFmtId="164" fontId="28" fillId="0" borderId="5" xfId="0" applyFont="1" applyBorder="1" applyAlignment="1" applyProtection="1">
      <alignment horizontal="center" vertical="center" wrapText="1"/>
      <protection hidden="1"/>
    </xf>
    <xf numFmtId="164" fontId="28" fillId="0" borderId="51" xfId="0" applyFont="1" applyBorder="1" applyAlignment="1" applyProtection="1">
      <alignment horizontal="center" vertical="center" wrapText="1"/>
      <protection hidden="1"/>
    </xf>
    <xf numFmtId="164" fontId="28" fillId="0" borderId="52" xfId="0" applyFont="1" applyBorder="1" applyAlignment="1" applyProtection="1">
      <alignment horizontal="center" vertical="center" wrapText="1"/>
      <protection hidden="1"/>
    </xf>
    <xf numFmtId="164" fontId="28" fillId="0" borderId="47" xfId="0" applyFont="1" applyBorder="1" applyAlignment="1" applyProtection="1">
      <alignment horizontal="center" vertical="center" wrapText="1"/>
      <protection hidden="1"/>
    </xf>
    <xf numFmtId="164" fontId="28" fillId="0" borderId="23" xfId="0" applyFont="1" applyBorder="1" applyAlignment="1" applyProtection="1">
      <alignment horizontal="center"/>
      <protection hidden="1"/>
    </xf>
    <xf numFmtId="164" fontId="28" fillId="0" borderId="33" xfId="0" applyFont="1" applyBorder="1" applyAlignment="1" applyProtection="1">
      <alignment horizontal="center"/>
      <protection hidden="1"/>
    </xf>
    <xf numFmtId="164" fontId="28" fillId="0" borderId="10" xfId="0" applyFont="1" applyBorder="1" applyAlignment="1" applyProtection="1">
      <alignment horizontal="center" vertical="center" wrapText="1"/>
      <protection hidden="1"/>
    </xf>
    <xf numFmtId="164" fontId="28" fillId="0" borderId="12" xfId="0" applyFont="1" applyBorder="1" applyAlignment="1" applyProtection="1">
      <alignment horizontal="center" vertical="center" wrapText="1"/>
      <protection hidden="1"/>
    </xf>
    <xf numFmtId="164" fontId="28" fillId="0" borderId="1" xfId="0" applyFont="1" applyBorder="1" applyAlignment="1" applyProtection="1">
      <alignment horizontal="center"/>
      <protection hidden="1"/>
    </xf>
    <xf numFmtId="164" fontId="28" fillId="0" borderId="21" xfId="0" applyFont="1" applyBorder="1" applyAlignment="1" applyProtection="1">
      <alignment horizontal="center" vertical="center" wrapText="1"/>
      <protection hidden="1"/>
    </xf>
    <xf numFmtId="164" fontId="28" fillId="0" borderId="20" xfId="0" applyFont="1" applyBorder="1" applyAlignment="1" applyProtection="1">
      <alignment horizontal="center" vertical="center" wrapText="1"/>
      <protection hidden="1"/>
    </xf>
    <xf numFmtId="164" fontId="28" fillId="0" borderId="53" xfId="0" applyFont="1" applyBorder="1" applyAlignment="1" applyProtection="1">
      <alignment horizontal="center" vertical="center" wrapText="1"/>
      <protection hidden="1"/>
    </xf>
    <xf numFmtId="164" fontId="32" fillId="0" borderId="11" xfId="0" applyFont="1" applyBorder="1" applyAlignment="1" applyProtection="1">
      <alignment horizontal="center" vertical="center" textRotation="255" shrinkToFit="1"/>
      <protection hidden="1"/>
    </xf>
    <xf numFmtId="164" fontId="32" fillId="0" borderId="0" xfId="0" applyFont="1" applyBorder="1" applyAlignment="1" applyProtection="1">
      <alignment horizontal="center"/>
      <protection hidden="1"/>
    </xf>
    <xf numFmtId="164" fontId="33" fillId="0" borderId="11" xfId="0" applyFont="1" applyBorder="1" applyAlignment="1" applyProtection="1">
      <alignment/>
      <protection hidden="1"/>
    </xf>
    <xf numFmtId="168" fontId="28" fillId="0" borderId="23" xfId="0" applyNumberFormat="1" applyFont="1" applyBorder="1" applyAlignment="1" applyProtection="1">
      <alignment/>
      <protection hidden="1"/>
    </xf>
    <xf numFmtId="168" fontId="28" fillId="0" borderId="54" xfId="0" applyNumberFormat="1" applyFont="1" applyBorder="1" applyAlignment="1" applyProtection="1">
      <alignment/>
      <protection hidden="1"/>
    </xf>
    <xf numFmtId="168" fontId="28" fillId="0" borderId="55" xfId="0" applyNumberFormat="1" applyFont="1" applyBorder="1" applyAlignment="1" applyProtection="1">
      <alignment/>
      <protection hidden="1"/>
    </xf>
    <xf numFmtId="168" fontId="28" fillId="0" borderId="33" xfId="0" applyNumberFormat="1" applyFont="1" applyBorder="1" applyAlignment="1" applyProtection="1">
      <alignment/>
      <protection hidden="1"/>
    </xf>
    <xf numFmtId="164" fontId="28" fillId="0" borderId="1" xfId="0" applyFont="1" applyBorder="1" applyAlignment="1" applyProtection="1">
      <alignment/>
      <protection hidden="1"/>
    </xf>
    <xf numFmtId="168" fontId="28" fillId="0" borderId="1" xfId="0" applyNumberFormat="1" applyFont="1" applyBorder="1" applyAlignment="1" applyProtection="1">
      <alignment/>
      <protection locked="0"/>
    </xf>
    <xf numFmtId="168" fontId="28" fillId="0" borderId="29" xfId="0" applyNumberFormat="1" applyFont="1" applyBorder="1" applyAlignment="1" applyProtection="1">
      <alignment/>
      <protection locked="0"/>
    </xf>
    <xf numFmtId="168" fontId="28" fillId="0" borderId="53" xfId="0" applyNumberFormat="1" applyFont="1" applyBorder="1" applyAlignment="1" applyProtection="1">
      <alignment/>
      <protection hidden="1"/>
    </xf>
    <xf numFmtId="168" fontId="28" fillId="0" borderId="21" xfId="0" applyNumberFormat="1" applyFont="1" applyBorder="1" applyAlignment="1" applyProtection="1">
      <alignment/>
      <protection locked="0"/>
    </xf>
    <xf numFmtId="168" fontId="28" fillId="0" borderId="17" xfId="0" applyNumberFormat="1" applyFont="1" applyBorder="1" applyAlignment="1" applyProtection="1">
      <alignment/>
      <protection locked="0"/>
    </xf>
    <xf numFmtId="168" fontId="32" fillId="0" borderId="1" xfId="0" applyNumberFormat="1" applyFont="1" applyBorder="1" applyAlignment="1" applyProtection="1">
      <alignment horizontal="right"/>
      <protection hidden="1"/>
    </xf>
    <xf numFmtId="168" fontId="28" fillId="0" borderId="1" xfId="0" applyNumberFormat="1" applyFont="1" applyBorder="1" applyAlignment="1" applyProtection="1">
      <alignment horizontal="right"/>
      <protection hidden="1"/>
    </xf>
    <xf numFmtId="168" fontId="32" fillId="0" borderId="53" xfId="0" applyNumberFormat="1" applyFont="1" applyBorder="1" applyAlignment="1" applyProtection="1">
      <alignment/>
      <protection hidden="1"/>
    </xf>
    <xf numFmtId="168" fontId="32" fillId="0" borderId="21" xfId="0" applyNumberFormat="1" applyFont="1" applyBorder="1" applyAlignment="1" applyProtection="1">
      <alignment horizontal="right"/>
      <protection hidden="1"/>
    </xf>
    <xf numFmtId="164" fontId="28" fillId="0" borderId="16" xfId="0" applyFont="1" applyBorder="1" applyAlignment="1" applyProtection="1">
      <alignment/>
      <protection hidden="1"/>
    </xf>
    <xf numFmtId="168" fontId="28" fillId="0" borderId="16" xfId="0" applyNumberFormat="1" applyFont="1" applyBorder="1" applyAlignment="1" applyProtection="1">
      <alignment/>
      <protection locked="0"/>
    </xf>
    <xf numFmtId="168" fontId="28" fillId="0" borderId="30" xfId="0" applyNumberFormat="1" applyFont="1" applyBorder="1" applyAlignment="1" applyProtection="1">
      <alignment/>
      <protection locked="0"/>
    </xf>
    <xf numFmtId="168" fontId="28" fillId="0" borderId="56" xfId="0" applyNumberFormat="1" applyFont="1" applyBorder="1" applyAlignment="1" applyProtection="1">
      <alignment/>
      <protection hidden="1"/>
    </xf>
    <xf numFmtId="168" fontId="28" fillId="0" borderId="24" xfId="0" applyNumberFormat="1" applyFont="1" applyBorder="1" applyAlignment="1" applyProtection="1">
      <alignment/>
      <protection locked="0"/>
    </xf>
    <xf numFmtId="164" fontId="28" fillId="0" borderId="23" xfId="0" applyFont="1" applyBorder="1" applyAlignment="1" applyProtection="1">
      <alignment/>
      <protection hidden="1"/>
    </xf>
    <xf numFmtId="168" fontId="28" fillId="0" borderId="23" xfId="0" applyNumberFormat="1" applyFont="1" applyBorder="1" applyAlignment="1" applyProtection="1">
      <alignment/>
      <protection locked="0"/>
    </xf>
    <xf numFmtId="168" fontId="28" fillId="0" borderId="54" xfId="0" applyNumberFormat="1" applyFont="1" applyBorder="1" applyAlignment="1" applyProtection="1">
      <alignment/>
      <protection locked="0"/>
    </xf>
    <xf numFmtId="168" fontId="28" fillId="0" borderId="33" xfId="0" applyNumberFormat="1" applyFont="1" applyBorder="1" applyAlignment="1" applyProtection="1">
      <alignment/>
      <protection locked="0"/>
    </xf>
    <xf numFmtId="164" fontId="28" fillId="0" borderId="25" xfId="0" applyFont="1" applyBorder="1" applyAlignment="1" applyProtection="1">
      <alignment horizontal="center"/>
      <protection hidden="1"/>
    </xf>
    <xf numFmtId="164" fontId="34" fillId="0" borderId="25" xfId="0" applyFont="1" applyBorder="1" applyAlignment="1" applyProtection="1">
      <alignment horizontal="center"/>
      <protection hidden="1"/>
    </xf>
    <xf numFmtId="168" fontId="34" fillId="0" borderId="25" xfId="0" applyNumberFormat="1" applyFont="1" applyBorder="1" applyAlignment="1" applyProtection="1">
      <alignment/>
      <protection hidden="1"/>
    </xf>
    <xf numFmtId="168" fontId="34" fillId="0" borderId="49" xfId="0" applyNumberFormat="1" applyFont="1" applyBorder="1" applyAlignment="1" applyProtection="1">
      <alignment/>
      <protection hidden="1"/>
    </xf>
    <xf numFmtId="168" fontId="34" fillId="0" borderId="57" xfId="0" applyNumberFormat="1" applyFont="1" applyBorder="1" applyAlignment="1" applyProtection="1">
      <alignment/>
      <protection hidden="1"/>
    </xf>
    <xf numFmtId="168" fontId="34" fillId="0" borderId="44" xfId="0" applyNumberFormat="1" applyFont="1" applyBorder="1" applyAlignment="1" applyProtection="1">
      <alignment/>
      <protection locked="0"/>
    </xf>
    <xf numFmtId="164" fontId="32" fillId="0" borderId="23" xfId="0" applyFont="1" applyBorder="1" applyAlignment="1" applyProtection="1">
      <alignment horizontal="center"/>
      <protection hidden="1"/>
    </xf>
    <xf numFmtId="164" fontId="33" fillId="0" borderId="23" xfId="0" applyFont="1" applyBorder="1" applyAlignment="1" applyProtection="1">
      <alignment/>
      <protection hidden="1"/>
    </xf>
    <xf numFmtId="164" fontId="28" fillId="0" borderId="1" xfId="0" applyFont="1" applyBorder="1" applyAlignment="1" applyProtection="1">
      <alignment horizontal="left"/>
      <protection hidden="1"/>
    </xf>
    <xf numFmtId="164" fontId="28" fillId="0" borderId="23" xfId="0" applyFont="1" applyBorder="1" applyAlignment="1" applyProtection="1">
      <alignment horizontal="left"/>
      <protection hidden="1"/>
    </xf>
    <xf numFmtId="164" fontId="28" fillId="0" borderId="11" xfId="0" applyFont="1" applyBorder="1" applyAlignment="1" applyProtection="1">
      <alignment/>
      <protection hidden="1"/>
    </xf>
    <xf numFmtId="168" fontId="28" fillId="0" borderId="11" xfId="0" applyNumberFormat="1" applyFont="1" applyBorder="1" applyAlignment="1" applyProtection="1">
      <alignment/>
      <protection locked="0"/>
    </xf>
    <xf numFmtId="168" fontId="28" fillId="0" borderId="9" xfId="0" applyNumberFormat="1" applyFont="1" applyBorder="1" applyAlignment="1" applyProtection="1">
      <alignment/>
      <protection locked="0"/>
    </xf>
    <xf numFmtId="168" fontId="28" fillId="0" borderId="10" xfId="0" applyNumberFormat="1" applyFont="1" applyBorder="1" applyAlignment="1" applyProtection="1">
      <alignment/>
      <protection locked="0"/>
    </xf>
    <xf numFmtId="164" fontId="28" fillId="0" borderId="41" xfId="0" applyFont="1" applyBorder="1" applyAlignment="1" applyProtection="1">
      <alignment horizontal="center"/>
      <protection hidden="1"/>
    </xf>
    <xf numFmtId="168" fontId="34" fillId="0" borderId="58" xfId="0" applyNumberFormat="1" applyFont="1" applyBorder="1" applyAlignment="1" applyProtection="1">
      <alignment/>
      <protection hidden="1"/>
    </xf>
    <xf numFmtId="164" fontId="32" fillId="0" borderId="25" xfId="0" applyFont="1" applyBorder="1" applyAlignment="1" applyProtection="1">
      <alignment horizontal="center"/>
      <protection hidden="1"/>
    </xf>
    <xf numFmtId="168" fontId="36" fillId="3" borderId="25" xfId="0" applyNumberFormat="1" applyFont="1" applyFill="1" applyBorder="1" applyAlignment="1" applyProtection="1">
      <alignment/>
      <protection hidden="1"/>
    </xf>
    <xf numFmtId="168" fontId="34" fillId="0" borderId="44" xfId="0" applyNumberFormat="1" applyFont="1" applyBorder="1" applyAlignment="1" applyProtection="1">
      <alignment/>
      <protection hidden="1"/>
    </xf>
    <xf numFmtId="164" fontId="32" fillId="0" borderId="23" xfId="0" applyFont="1" applyBorder="1" applyAlignment="1" applyProtection="1">
      <alignment horizontal="center" vertical="center" textRotation="255" shrinkToFit="1"/>
      <protection hidden="1"/>
    </xf>
    <xf numFmtId="164" fontId="32" fillId="0" borderId="33" xfId="0" applyFont="1" applyBorder="1" applyAlignment="1" applyProtection="1">
      <alignment horizontal="center"/>
      <protection hidden="1"/>
    </xf>
    <xf numFmtId="168" fontId="28" fillId="0" borderId="35" xfId="0" applyNumberFormat="1" applyFont="1" applyBorder="1" applyAlignment="1" applyProtection="1">
      <alignment/>
      <protection hidden="1"/>
    </xf>
    <xf numFmtId="168" fontId="37" fillId="3" borderId="25" xfId="0" applyNumberFormat="1" applyFont="1" applyFill="1" applyBorder="1" applyAlignment="1" applyProtection="1">
      <alignment/>
      <protection hidden="1"/>
    </xf>
    <xf numFmtId="168" fontId="37" fillId="3" borderId="49" xfId="0" applyNumberFormat="1" applyFont="1" applyFill="1" applyBorder="1" applyAlignment="1" applyProtection="1">
      <alignment/>
      <protection hidden="1"/>
    </xf>
    <xf numFmtId="168" fontId="0" fillId="0" borderId="57" xfId="0" applyNumberFormat="1" applyFont="1" applyBorder="1" applyAlignment="1" applyProtection="1">
      <alignment/>
      <protection hidden="1"/>
    </xf>
    <xf numFmtId="168" fontId="34" fillId="0" borderId="25" xfId="0" applyNumberFormat="1" applyFont="1" applyBorder="1" applyAlignment="1" applyProtection="1">
      <alignment/>
      <protection locked="0"/>
    </xf>
    <xf numFmtId="164" fontId="32" fillId="0" borderId="41" xfId="0" applyFont="1" applyBorder="1" applyAlignment="1" applyProtection="1">
      <alignment horizontal="center"/>
      <protection hidden="1"/>
    </xf>
    <xf numFmtId="164" fontId="28" fillId="0" borderId="0" xfId="0" applyFont="1" applyBorder="1" applyAlignment="1" applyProtection="1">
      <alignment horizontal="center"/>
      <protection hidden="1"/>
    </xf>
    <xf numFmtId="168" fontId="28" fillId="0" borderId="0" xfId="0" applyNumberFormat="1" applyFont="1" applyFill="1" applyBorder="1" applyAlignment="1" applyProtection="1">
      <alignment/>
      <protection hidden="1"/>
    </xf>
    <xf numFmtId="168" fontId="28" fillId="0" borderId="0" xfId="0" applyNumberFormat="1" applyFont="1" applyBorder="1" applyAlignment="1" applyProtection="1">
      <alignment/>
      <protection hidden="1"/>
    </xf>
    <xf numFmtId="164" fontId="28" fillId="0" borderId="59" xfId="0" applyFont="1" applyBorder="1" applyAlignment="1" applyProtection="1">
      <alignment horizontal="center"/>
      <protection hidden="1"/>
    </xf>
    <xf numFmtId="164" fontId="32" fillId="0" borderId="47" xfId="0" applyFont="1" applyBorder="1" applyAlignment="1" applyProtection="1">
      <alignment horizontal="center"/>
      <protection hidden="1"/>
    </xf>
    <xf numFmtId="168" fontId="0" fillId="0" borderId="44" xfId="0" applyNumberFormat="1" applyFont="1" applyBorder="1" applyAlignment="1" applyProtection="1">
      <alignment/>
      <protection hidden="1"/>
    </xf>
    <xf numFmtId="164" fontId="28" fillId="0" borderId="8" xfId="0" applyFont="1" applyBorder="1" applyAlignment="1" applyProtection="1">
      <alignment horizontal="center"/>
      <protection hidden="1"/>
    </xf>
    <xf numFmtId="168" fontId="0" fillId="0" borderId="34" xfId="0" applyNumberFormat="1" applyFont="1" applyBorder="1" applyAlignment="1" applyProtection="1">
      <alignment/>
      <protection hidden="1"/>
    </xf>
    <xf numFmtId="164" fontId="34" fillId="0" borderId="5" xfId="0" applyFont="1" applyBorder="1" applyAlignment="1" applyProtection="1">
      <alignment horizontal="center"/>
      <protection hidden="1"/>
    </xf>
    <xf numFmtId="168" fontId="37" fillId="3" borderId="25" xfId="0" applyNumberFormat="1" applyFont="1" applyFill="1" applyBorder="1" applyAlignment="1" applyProtection="1">
      <alignment vertical="center"/>
      <protection hidden="1"/>
    </xf>
    <xf numFmtId="168" fontId="37" fillId="3" borderId="27" xfId="0" applyNumberFormat="1" applyFont="1" applyFill="1" applyBorder="1" applyAlignment="1" applyProtection="1">
      <alignment vertical="center"/>
      <protection hidden="1"/>
    </xf>
    <xf numFmtId="168" fontId="34" fillId="0" borderId="57" xfId="0" applyNumberFormat="1" applyFont="1" applyBorder="1" applyAlignment="1" applyProtection="1">
      <alignment vertical="center"/>
      <protection hidden="1"/>
    </xf>
    <xf numFmtId="168" fontId="34" fillId="0" borderId="44" xfId="0" applyNumberFormat="1" applyFont="1" applyBorder="1" applyAlignment="1" applyProtection="1">
      <alignment vertical="center"/>
      <protection hidden="1"/>
    </xf>
    <xf numFmtId="164" fontId="28" fillId="0" borderId="40" xfId="0" applyFont="1" applyBorder="1" applyAlignment="1" applyProtection="1">
      <alignment horizontal="center"/>
      <protection hidden="1"/>
    </xf>
    <xf numFmtId="164" fontId="28" fillId="0" borderId="60" xfId="0" applyFont="1" applyBorder="1" applyAlignment="1" applyProtection="1">
      <alignment horizontal="center"/>
      <protection hidden="1"/>
    </xf>
    <xf numFmtId="164" fontId="34" fillId="0" borderId="41" xfId="0" applyFont="1" applyBorder="1" applyAlignment="1" applyProtection="1">
      <alignment horizontal="center"/>
      <protection hidden="1"/>
    </xf>
    <xf numFmtId="164" fontId="28" fillId="0" borderId="59" xfId="0" applyFont="1" applyBorder="1" applyAlignment="1" applyProtection="1">
      <alignment/>
      <protection hidden="1"/>
    </xf>
    <xf numFmtId="164" fontId="32" fillId="0" borderId="47" xfId="0" applyFont="1" applyBorder="1" applyAlignment="1" applyProtection="1">
      <alignment/>
      <protection hidden="1"/>
    </xf>
    <xf numFmtId="164" fontId="38" fillId="0" borderId="6" xfId="0" applyFont="1" applyBorder="1" applyAlignment="1" applyProtection="1">
      <alignment horizontal="center" vertical="center"/>
      <protection hidden="1"/>
    </xf>
    <xf numFmtId="164" fontId="19" fillId="3" borderId="4" xfId="0" applyFont="1" applyFill="1" applyBorder="1" applyAlignment="1" applyProtection="1">
      <alignment vertical="center"/>
      <protection hidden="1"/>
    </xf>
    <xf numFmtId="168" fontId="34" fillId="0" borderId="61" xfId="0" applyNumberFormat="1" applyFont="1" applyBorder="1" applyAlignment="1" applyProtection="1">
      <alignment vertical="center"/>
      <protection hidden="1"/>
    </xf>
    <xf numFmtId="164" fontId="28" fillId="0" borderId="13" xfId="0" applyFont="1" applyBorder="1" applyAlignment="1" applyProtection="1">
      <alignment/>
      <protection hidden="1"/>
    </xf>
    <xf numFmtId="164" fontId="32" fillId="0" borderId="21" xfId="0" applyFont="1" applyBorder="1" applyAlignment="1" applyProtection="1">
      <alignment/>
      <protection hidden="1"/>
    </xf>
    <xf numFmtId="164" fontId="38" fillId="0" borderId="26" xfId="0" applyFont="1" applyBorder="1" applyAlignment="1" applyProtection="1">
      <alignment horizontal="center" vertical="center"/>
      <protection hidden="1"/>
    </xf>
    <xf numFmtId="164" fontId="19" fillId="3" borderId="25" xfId="0" applyFont="1" applyFill="1" applyBorder="1" applyAlignment="1" applyProtection="1">
      <alignment vertical="center"/>
      <protection hidden="1"/>
    </xf>
    <xf numFmtId="164" fontId="19" fillId="3" borderId="48" xfId="0" applyFont="1" applyFill="1" applyBorder="1" applyAlignment="1" applyProtection="1">
      <alignment vertical="center"/>
      <protection hidden="1"/>
    </xf>
    <xf numFmtId="164" fontId="28" fillId="0" borderId="40" xfId="0" applyFont="1" applyBorder="1" applyAlignment="1" applyProtection="1">
      <alignment/>
      <protection hidden="1"/>
    </xf>
    <xf numFmtId="164" fontId="28" fillId="0" borderId="60" xfId="0" applyFont="1" applyBorder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27" fillId="0" borderId="0" xfId="0" applyFont="1" applyAlignment="1">
      <alignment/>
    </xf>
    <xf numFmtId="164" fontId="28" fillId="0" borderId="0" xfId="0" applyFont="1" applyBorder="1" applyAlignment="1">
      <alignment horizontal="right"/>
    </xf>
    <xf numFmtId="164" fontId="39" fillId="0" borderId="0" xfId="0" applyFont="1" applyBorder="1" applyAlignment="1">
      <alignment horizontal="center" vertical="center"/>
    </xf>
    <xf numFmtId="164" fontId="28" fillId="0" borderId="15" xfId="0" applyFont="1" applyBorder="1" applyAlignment="1">
      <alignment horizontal="center"/>
    </xf>
    <xf numFmtId="164" fontId="28" fillId="0" borderId="16" xfId="0" applyFont="1" applyBorder="1" applyAlignment="1">
      <alignment horizontal="center"/>
    </xf>
    <xf numFmtId="164" fontId="28" fillId="0" borderId="24" xfId="0" applyFont="1" applyBorder="1" applyAlignment="1">
      <alignment horizontal="center"/>
    </xf>
    <xf numFmtId="164" fontId="38" fillId="0" borderId="23" xfId="0" applyFont="1" applyBorder="1" applyAlignment="1">
      <alignment/>
    </xf>
    <xf numFmtId="168" fontId="40" fillId="0" borderId="23" xfId="0" applyNumberFormat="1" applyFont="1" applyBorder="1" applyAlignment="1">
      <alignment/>
    </xf>
    <xf numFmtId="164" fontId="27" fillId="0" borderId="23" xfId="0" applyFont="1" applyBorder="1" applyAlignment="1">
      <alignment/>
    </xf>
    <xf numFmtId="168" fontId="41" fillId="0" borderId="16" xfId="0" applyNumberFormat="1" applyFont="1" applyBorder="1" applyAlignment="1">
      <alignment/>
    </xf>
    <xf numFmtId="168" fontId="0" fillId="0" borderId="23" xfId="0" applyNumberFormat="1" applyFont="1" applyBorder="1" applyAlignment="1">
      <alignment/>
    </xf>
    <xf numFmtId="168" fontId="40" fillId="0" borderId="16" xfId="0" applyNumberFormat="1" applyFont="1" applyBorder="1" applyAlignment="1">
      <alignment/>
    </xf>
    <xf numFmtId="164" fontId="34" fillId="0" borderId="25" xfId="0" applyFont="1" applyBorder="1" applyAlignment="1">
      <alignment horizontal="center"/>
    </xf>
    <xf numFmtId="168" fontId="42" fillId="0" borderId="25" xfId="0" applyNumberFormat="1" applyFont="1" applyBorder="1" applyAlignment="1">
      <alignment/>
    </xf>
    <xf numFmtId="168" fontId="29" fillId="0" borderId="1" xfId="0" applyNumberFormat="1" applyFont="1" applyBorder="1" applyAlignment="1">
      <alignment horizontal="center"/>
    </xf>
    <xf numFmtId="168" fontId="41" fillId="0" borderId="23" xfId="0" applyNumberFormat="1" applyFont="1" applyBorder="1" applyAlignment="1">
      <alignment/>
    </xf>
    <xf numFmtId="168" fontId="40" fillId="0" borderId="1" xfId="0" applyNumberFormat="1" applyFont="1" applyBorder="1" applyAlignment="1">
      <alignment/>
    </xf>
    <xf numFmtId="168" fontId="41" fillId="0" borderId="1" xfId="0" applyNumberFormat="1" applyFont="1" applyBorder="1" applyAlignment="1">
      <alignment/>
    </xf>
    <xf numFmtId="164" fontId="27" fillId="0" borderId="1" xfId="0" applyFont="1" applyBorder="1" applyAlignment="1">
      <alignment/>
    </xf>
    <xf numFmtId="164" fontId="27" fillId="0" borderId="16" xfId="0" applyFont="1" applyBorder="1" applyAlignment="1">
      <alignment/>
    </xf>
    <xf numFmtId="164" fontId="38" fillId="0" borderId="23" xfId="0" applyFont="1" applyBorder="1" applyAlignment="1">
      <alignment horizontal="left"/>
    </xf>
    <xf numFmtId="168" fontId="40" fillId="0" borderId="11" xfId="0" applyNumberFormat="1" applyFont="1" applyBorder="1" applyAlignment="1">
      <alignment/>
    </xf>
    <xf numFmtId="168" fontId="40" fillId="0" borderId="1" xfId="15" applyNumberFormat="1" applyFont="1" applyFill="1" applyBorder="1" applyAlignment="1" applyProtection="1">
      <alignment/>
      <protection/>
    </xf>
    <xf numFmtId="168" fontId="27" fillId="0" borderId="0" xfId="0" applyNumberFormat="1" applyFont="1" applyBorder="1" applyAlignment="1">
      <alignment/>
    </xf>
    <xf numFmtId="168" fontId="27" fillId="0" borderId="0" xfId="0" applyNumberFormat="1" applyFont="1" applyAlignment="1">
      <alignment/>
    </xf>
    <xf numFmtId="164" fontId="29" fillId="0" borderId="0" xfId="0" applyFont="1" applyAlignment="1">
      <alignment horizontal="left"/>
    </xf>
    <xf numFmtId="168" fontId="1" fillId="0" borderId="0" xfId="0" applyNumberFormat="1" applyFont="1" applyAlignment="1">
      <alignment/>
    </xf>
    <xf numFmtId="168" fontId="0" fillId="0" borderId="0" xfId="0" applyNumberFormat="1" applyAlignment="1">
      <alignment/>
    </xf>
    <xf numFmtId="164" fontId="44" fillId="0" borderId="0" xfId="0" applyFont="1" applyBorder="1" applyAlignment="1">
      <alignment horizontal="center" vertical="center"/>
    </xf>
    <xf numFmtId="164" fontId="28" fillId="0" borderId="16" xfId="0" applyFont="1" applyBorder="1" applyAlignment="1">
      <alignment horizontal="center" vertical="center"/>
    </xf>
    <xf numFmtId="164" fontId="28" fillId="0" borderId="11" xfId="0" applyFont="1" applyBorder="1" applyAlignment="1">
      <alignment horizontal="center"/>
    </xf>
    <xf numFmtId="164" fontId="28" fillId="0" borderId="23" xfId="0" applyFont="1" applyBorder="1" applyAlignment="1">
      <alignment horizontal="center"/>
    </xf>
    <xf numFmtId="164" fontId="28" fillId="0" borderId="0" xfId="0" applyFont="1" applyBorder="1" applyAlignment="1">
      <alignment horizontal="center"/>
    </xf>
    <xf numFmtId="164" fontId="28" fillId="0" borderId="33" xfId="0" applyFont="1" applyBorder="1" applyAlignment="1">
      <alignment horizontal="center"/>
    </xf>
    <xf numFmtId="164" fontId="28" fillId="0" borderId="1" xfId="0" applyFont="1" applyBorder="1" applyAlignment="1">
      <alignment horizontal="center"/>
    </xf>
    <xf numFmtId="164" fontId="28" fillId="0" borderId="32" xfId="0" applyFont="1" applyBorder="1" applyAlignment="1">
      <alignment horizontal="center"/>
    </xf>
    <xf numFmtId="164" fontId="28" fillId="0" borderId="32" xfId="0" applyFont="1" applyBorder="1" applyAlignment="1">
      <alignment/>
    </xf>
    <xf numFmtId="164" fontId="28" fillId="0" borderId="1" xfId="0" applyFont="1" applyBorder="1" applyAlignment="1">
      <alignment/>
    </xf>
    <xf numFmtId="164" fontId="28" fillId="0" borderId="21" xfId="0" applyFont="1" applyBorder="1" applyAlignment="1">
      <alignment/>
    </xf>
    <xf numFmtId="164" fontId="38" fillId="0" borderId="25" xfId="0" applyFont="1" applyBorder="1" applyAlignment="1">
      <alignment/>
    </xf>
    <xf numFmtId="168" fontId="41" fillId="0" borderId="11" xfId="0" applyNumberFormat="1" applyFont="1" applyBorder="1" applyAlignment="1">
      <alignment/>
    </xf>
    <xf numFmtId="164" fontId="40" fillId="0" borderId="0" xfId="0" applyFont="1" applyAlignment="1">
      <alignment/>
    </xf>
    <xf numFmtId="164" fontId="29" fillId="0" borderId="0" xfId="0" applyFont="1" applyAlignment="1">
      <alignment/>
    </xf>
    <xf numFmtId="164" fontId="29" fillId="0" borderId="0" xfId="0" applyFont="1" applyBorder="1" applyAlignment="1">
      <alignment horizontal="right"/>
    </xf>
    <xf numFmtId="164" fontId="29" fillId="0" borderId="0" xfId="0" applyFont="1" applyAlignment="1">
      <alignment horizontal="right"/>
    </xf>
    <xf numFmtId="164" fontId="31" fillId="0" borderId="0" xfId="0" applyFont="1" applyBorder="1" applyAlignment="1">
      <alignment horizontal="center" vertical="center"/>
    </xf>
    <xf numFmtId="164" fontId="41" fillId="0" borderId="0" xfId="0" applyFont="1" applyAlignment="1">
      <alignment/>
    </xf>
    <xf numFmtId="164" fontId="29" fillId="0" borderId="0" xfId="0" applyFont="1" applyBorder="1" applyAlignment="1">
      <alignment horizontal="right"/>
    </xf>
    <xf numFmtId="164" fontId="35" fillId="0" borderId="16" xfId="0" applyFont="1" applyBorder="1" applyAlignment="1">
      <alignment horizontal="center" vertical="center"/>
    </xf>
    <xf numFmtId="164" fontId="40" fillId="0" borderId="31" xfId="0" applyFont="1" applyBorder="1" applyAlignment="1">
      <alignment/>
    </xf>
    <xf numFmtId="164" fontId="29" fillId="0" borderId="11" xfId="0" applyFont="1" applyBorder="1" applyAlignment="1">
      <alignment horizontal="center"/>
    </xf>
    <xf numFmtId="164" fontId="40" fillId="0" borderId="32" xfId="0" applyFont="1" applyBorder="1" applyAlignment="1">
      <alignment/>
    </xf>
    <xf numFmtId="164" fontId="29" fillId="0" borderId="1" xfId="0" applyFont="1" applyBorder="1" applyAlignment="1">
      <alignment horizontal="center"/>
    </xf>
    <xf numFmtId="164" fontId="41" fillId="0" borderId="1" xfId="0" applyFont="1" applyBorder="1" applyAlignment="1">
      <alignment horizontal="center" vertical="center"/>
    </xf>
    <xf numFmtId="164" fontId="42" fillId="0" borderId="23" xfId="0" applyFont="1" applyBorder="1" applyAlignment="1">
      <alignment/>
    </xf>
    <xf numFmtId="168" fontId="29" fillId="0" borderId="23" xfId="0" applyNumberFormat="1" applyFont="1" applyBorder="1" applyAlignment="1">
      <alignment/>
    </xf>
    <xf numFmtId="164" fontId="45" fillId="0" borderId="23" xfId="0" applyFont="1" applyBorder="1" applyAlignment="1">
      <alignment/>
    </xf>
    <xf numFmtId="164" fontId="29" fillId="0" borderId="23" xfId="0" applyFont="1" applyBorder="1" applyAlignment="1">
      <alignment/>
    </xf>
    <xf numFmtId="164" fontId="42" fillId="0" borderId="18" xfId="0" applyFont="1" applyBorder="1" applyAlignment="1">
      <alignment horizontal="center"/>
    </xf>
    <xf numFmtId="164" fontId="46" fillId="0" borderId="23" xfId="0" applyFont="1" applyBorder="1" applyAlignment="1">
      <alignment/>
    </xf>
    <xf numFmtId="164" fontId="45" fillId="0" borderId="0" xfId="0" applyFont="1" applyAlignment="1">
      <alignment/>
    </xf>
    <xf numFmtId="168" fontId="29" fillId="0" borderId="1" xfId="0" applyNumberFormat="1" applyFont="1" applyBorder="1" applyAlignment="1">
      <alignment/>
    </xf>
    <xf numFmtId="164" fontId="29" fillId="0" borderId="23" xfId="0" applyFont="1" applyBorder="1" applyAlignment="1">
      <alignment/>
    </xf>
    <xf numFmtId="164" fontId="41" fillId="0" borderId="18" xfId="0" applyFont="1" applyBorder="1" applyAlignment="1">
      <alignment horizontal="center"/>
    </xf>
    <xf numFmtId="168" fontId="35" fillId="0" borderId="25" xfId="0" applyNumberFormat="1" applyFont="1" applyBorder="1" applyAlignment="1">
      <alignment/>
    </xf>
    <xf numFmtId="164" fontId="18" fillId="0" borderId="23" xfId="0" applyFont="1" applyBorder="1" applyAlignment="1">
      <alignment/>
    </xf>
    <xf numFmtId="164" fontId="1" fillId="0" borderId="0" xfId="0" applyFont="1" applyAlignment="1">
      <alignment horizontal="center"/>
    </xf>
    <xf numFmtId="164" fontId="28" fillId="0" borderId="0" xfId="0" applyFont="1" applyAlignment="1">
      <alignment horizontal="center"/>
    </xf>
    <xf numFmtId="164" fontId="28" fillId="0" borderId="0" xfId="0" applyFont="1" applyBorder="1" applyAlignment="1">
      <alignment horizontal="right"/>
    </xf>
    <xf numFmtId="164" fontId="28" fillId="0" borderId="0" xfId="0" applyFont="1" applyAlignment="1">
      <alignment horizontal="right"/>
    </xf>
    <xf numFmtId="164" fontId="28" fillId="0" borderId="11" xfId="0" applyFont="1" applyBorder="1" applyAlignment="1">
      <alignment horizontal="center" vertical="center"/>
    </xf>
    <xf numFmtId="164" fontId="28" fillId="0" borderId="11" xfId="0" applyFont="1" applyBorder="1" applyAlignment="1">
      <alignment horizontal="center" vertical="center" wrapText="1"/>
    </xf>
    <xf numFmtId="164" fontId="28" fillId="0" borderId="31" xfId="0" applyFont="1" applyBorder="1" applyAlignment="1">
      <alignment horizontal="center"/>
    </xf>
    <xf numFmtId="164" fontId="28" fillId="0" borderId="10" xfId="0" applyFont="1" applyBorder="1" applyAlignment="1">
      <alignment horizontal="center"/>
    </xf>
    <xf numFmtId="164" fontId="28" fillId="0" borderId="0" xfId="0" applyFont="1" applyBorder="1" applyAlignment="1">
      <alignment horizontal="center" vertical="center"/>
    </xf>
    <xf numFmtId="164" fontId="32" fillId="0" borderId="1" xfId="0" applyFont="1" applyBorder="1" applyAlignment="1">
      <alignment horizontal="center"/>
    </xf>
    <xf numFmtId="164" fontId="27" fillId="0" borderId="23" xfId="0" applyFont="1" applyBorder="1" applyAlignment="1">
      <alignment horizontal="right"/>
    </xf>
    <xf numFmtId="165" fontId="27" fillId="0" borderId="23" xfId="0" applyNumberFormat="1" applyFont="1" applyBorder="1" applyAlignment="1">
      <alignment horizontal="right"/>
    </xf>
    <xf numFmtId="167" fontId="27" fillId="0" borderId="23" xfId="0" applyNumberFormat="1" applyFont="1" applyBorder="1" applyAlignment="1">
      <alignment horizontal="right"/>
    </xf>
    <xf numFmtId="171" fontId="27" fillId="0" borderId="23" xfId="0" applyNumberFormat="1" applyFont="1" applyBorder="1" applyAlignment="1">
      <alignment horizontal="right"/>
    </xf>
    <xf numFmtId="164" fontId="48" fillId="0" borderId="23" xfId="0" applyFont="1" applyBorder="1" applyAlignment="1">
      <alignment horizontal="right"/>
    </xf>
    <xf numFmtId="164" fontId="34" fillId="0" borderId="5" xfId="0" applyFont="1" applyBorder="1" applyAlignment="1">
      <alignment/>
    </xf>
    <xf numFmtId="164" fontId="34" fillId="0" borderId="5" xfId="0" applyFont="1" applyBorder="1" applyAlignment="1">
      <alignment horizontal="right"/>
    </xf>
    <xf numFmtId="164" fontId="34" fillId="0" borderId="25" xfId="0" applyFont="1" applyBorder="1" applyAlignment="1">
      <alignment horizontal="right" vertical="center"/>
    </xf>
    <xf numFmtId="164" fontId="34" fillId="0" borderId="41" xfId="0" applyFont="1" applyBorder="1" applyAlignment="1">
      <alignment/>
    </xf>
    <xf numFmtId="164" fontId="34" fillId="0" borderId="41" xfId="0" applyFont="1" applyBorder="1" applyAlignment="1">
      <alignment horizontal="right"/>
    </xf>
    <xf numFmtId="171" fontId="1" fillId="0" borderId="0" xfId="0" applyNumberFormat="1" applyFont="1" applyAlignment="1">
      <alignment/>
    </xf>
    <xf numFmtId="171" fontId="27" fillId="0" borderId="0" xfId="0" applyNumberFormat="1" applyFont="1" applyAlignment="1">
      <alignment/>
    </xf>
    <xf numFmtId="164" fontId="44" fillId="0" borderId="0" xfId="0" applyFont="1" applyBorder="1" applyAlignment="1">
      <alignment horizontal="center"/>
    </xf>
    <xf numFmtId="171" fontId="28" fillId="0" borderId="11" xfId="0" applyNumberFormat="1" applyFont="1" applyBorder="1" applyAlignment="1">
      <alignment horizontal="center" vertical="center"/>
    </xf>
    <xf numFmtId="164" fontId="32" fillId="0" borderId="62" xfId="0" applyFont="1" applyBorder="1" applyAlignment="1">
      <alignment horizontal="center"/>
    </xf>
    <xf numFmtId="172" fontId="32" fillId="0" borderId="62" xfId="0" applyNumberFormat="1" applyFont="1" applyBorder="1" applyAlignment="1">
      <alignment horizontal="center"/>
    </xf>
    <xf numFmtId="164" fontId="27" fillId="0" borderId="23" xfId="0" applyFont="1" applyBorder="1" applyAlignment="1">
      <alignment horizontal="center"/>
    </xf>
    <xf numFmtId="164" fontId="29" fillId="0" borderId="23" xfId="0" applyFont="1" applyBorder="1" applyAlignment="1">
      <alignment horizontal="center"/>
    </xf>
    <xf numFmtId="171" fontId="29" fillId="0" borderId="23" xfId="0" applyNumberFormat="1" applyFont="1" applyBorder="1" applyAlignment="1">
      <alignment horizontal="center"/>
    </xf>
    <xf numFmtId="164" fontId="38" fillId="0" borderId="1" xfId="0" applyFont="1" applyBorder="1" applyAlignment="1">
      <alignment/>
    </xf>
    <xf numFmtId="168" fontId="42" fillId="0" borderId="1" xfId="0" applyNumberFormat="1" applyFont="1" applyBorder="1" applyAlignment="1">
      <alignment/>
    </xf>
    <xf numFmtId="164" fontId="38" fillId="0" borderId="16" xfId="0" applyFont="1" applyBorder="1" applyAlignment="1">
      <alignment/>
    </xf>
    <xf numFmtId="168" fontId="42" fillId="0" borderId="16" xfId="0" applyNumberFormat="1" applyFont="1" applyBorder="1" applyAlignment="1">
      <alignment/>
    </xf>
    <xf numFmtId="171" fontId="28" fillId="0" borderId="0" xfId="0" applyNumberFormat="1" applyFont="1" applyAlignment="1">
      <alignment/>
    </xf>
    <xf numFmtId="164" fontId="28" fillId="0" borderId="15" xfId="0" applyFont="1" applyBorder="1" applyAlignment="1">
      <alignment horizontal="center" vertical="center"/>
    </xf>
    <xf numFmtId="171" fontId="28" fillId="0" borderId="16" xfId="0" applyNumberFormat="1" applyFont="1" applyBorder="1" applyAlignment="1">
      <alignment horizontal="center" vertical="center" wrapText="1"/>
    </xf>
    <xf numFmtId="164" fontId="28" fillId="0" borderId="31" xfId="0" applyFont="1" applyBorder="1" applyAlignment="1">
      <alignment horizontal="center" vertical="center"/>
    </xf>
    <xf numFmtId="171" fontId="28" fillId="0" borderId="24" xfId="0" applyNumberFormat="1" applyFont="1" applyBorder="1" applyAlignment="1">
      <alignment horizontal="center" vertical="center" wrapText="1"/>
    </xf>
    <xf numFmtId="164" fontId="46" fillId="0" borderId="23" xfId="0" applyFont="1" applyBorder="1" applyAlignment="1">
      <alignment vertical="center" wrapText="1"/>
    </xf>
    <xf numFmtId="168" fontId="40" fillId="0" borderId="23" xfId="0" applyNumberFormat="1" applyFont="1" applyBorder="1" applyAlignment="1">
      <alignment horizontal="center"/>
    </xf>
    <xf numFmtId="164" fontId="28" fillId="0" borderId="0" xfId="0" applyFont="1" applyBorder="1" applyAlignment="1">
      <alignment/>
    </xf>
    <xf numFmtId="164" fontId="42" fillId="0" borderId="25" xfId="0" applyFont="1" applyBorder="1" applyAlignment="1">
      <alignment horizontal="center"/>
    </xf>
    <xf numFmtId="164" fontId="42" fillId="0" borderId="11" xfId="0" applyFont="1" applyBorder="1" applyAlignment="1">
      <alignment horizontal="center"/>
    </xf>
    <xf numFmtId="168" fontId="42" fillId="0" borderId="11" xfId="0" applyNumberFormat="1" applyFont="1" applyBorder="1" applyAlignment="1">
      <alignment/>
    </xf>
    <xf numFmtId="164" fontId="42" fillId="0" borderId="23" xfId="0" applyFont="1" applyBorder="1" applyAlignment="1">
      <alignment horizontal="center"/>
    </xf>
    <xf numFmtId="168" fontId="42" fillId="0" borderId="23" xfId="0" applyNumberFormat="1" applyFont="1" applyBorder="1" applyAlignment="1">
      <alignment/>
    </xf>
    <xf numFmtId="164" fontId="42" fillId="0" borderId="40" xfId="0" applyFont="1" applyBorder="1" applyAlignment="1">
      <alignment/>
    </xf>
    <xf numFmtId="168" fontId="42" fillId="0" borderId="41" xfId="0" applyNumberFormat="1" applyFont="1" applyBorder="1" applyAlignment="1">
      <alignment/>
    </xf>
    <xf numFmtId="171" fontId="0" fillId="0" borderId="0" xfId="0" applyNumberFormat="1" applyAlignment="1">
      <alignment/>
    </xf>
    <xf numFmtId="164" fontId="32" fillId="0" borderId="0" xfId="0" applyFont="1" applyAlignment="1">
      <alignment/>
    </xf>
    <xf numFmtId="171" fontId="28" fillId="0" borderId="0" xfId="0" applyNumberFormat="1" applyFont="1" applyBorder="1" applyAlignment="1">
      <alignment horizontal="right"/>
    </xf>
    <xf numFmtId="164" fontId="32" fillId="0" borderId="0" xfId="0" applyFont="1" applyBorder="1" applyAlignment="1">
      <alignment horizontal="center"/>
    </xf>
    <xf numFmtId="171" fontId="32" fillId="0" borderId="0" xfId="0" applyNumberFormat="1" applyFont="1" applyAlignment="1">
      <alignment horizontal="center"/>
    </xf>
    <xf numFmtId="171" fontId="28" fillId="0" borderId="0" xfId="0" applyNumberFormat="1" applyFont="1" applyAlignment="1">
      <alignment horizontal="center"/>
    </xf>
    <xf numFmtId="171" fontId="28" fillId="0" borderId="0" xfId="0" applyNumberFormat="1" applyFont="1" applyBorder="1" applyAlignment="1">
      <alignment horizontal="right"/>
    </xf>
    <xf numFmtId="164" fontId="28" fillId="0" borderId="16" xfId="0" applyFont="1" applyBorder="1" applyAlignment="1">
      <alignment horizontal="center" vertical="center" wrapText="1"/>
    </xf>
    <xf numFmtId="168" fontId="40" fillId="0" borderId="8" xfId="0" applyNumberFormat="1" applyFont="1" applyBorder="1" applyAlignment="1">
      <alignment/>
    </xf>
    <xf numFmtId="168" fontId="41" fillId="0" borderId="8" xfId="0" applyNumberFormat="1" applyFont="1" applyBorder="1" applyAlignment="1">
      <alignment/>
    </xf>
    <xf numFmtId="168" fontId="41" fillId="0" borderId="8" xfId="0" applyNumberFormat="1" applyFont="1" applyBorder="1" applyAlignment="1">
      <alignment horizontal="center"/>
    </xf>
    <xf numFmtId="168" fontId="40" fillId="0" borderId="13" xfId="0" applyNumberFormat="1" applyFont="1" applyBorder="1" applyAlignment="1">
      <alignment/>
    </xf>
    <xf numFmtId="168" fontId="42" fillId="0" borderId="48" xfId="0" applyNumberFormat="1" applyFont="1" applyBorder="1" applyAlignment="1">
      <alignment horizontal="center"/>
    </xf>
    <xf numFmtId="168" fontId="42" fillId="0" borderId="48" xfId="0" applyNumberFormat="1" applyFont="1" applyBorder="1" applyAlignment="1">
      <alignment/>
    </xf>
    <xf numFmtId="164" fontId="35" fillId="0" borderId="0" xfId="0" applyFont="1" applyAlignment="1">
      <alignment/>
    </xf>
    <xf numFmtId="164" fontId="29" fillId="0" borderId="16" xfId="0" applyFont="1" applyBorder="1" applyAlignment="1">
      <alignment horizontal="center" vertical="center" wrapText="1"/>
    </xf>
    <xf numFmtId="164" fontId="28" fillId="0" borderId="11" xfId="0" applyFont="1" applyBorder="1" applyAlignment="1">
      <alignment horizontal="center" vertical="center" wrapText="1"/>
    </xf>
    <xf numFmtId="164" fontId="29" fillId="0" borderId="11" xfId="0" applyFont="1" applyBorder="1" applyAlignment="1">
      <alignment horizontal="center" vertical="center" wrapText="1"/>
    </xf>
    <xf numFmtId="164" fontId="28" fillId="0" borderId="31" xfId="0" applyFont="1" applyBorder="1" applyAlignment="1">
      <alignment horizontal="center" vertical="center" wrapText="1"/>
    </xf>
    <xf numFmtId="164" fontId="35" fillId="0" borderId="1" xfId="0" applyFont="1" applyBorder="1" applyAlignment="1">
      <alignment horizontal="center"/>
    </xf>
    <xf numFmtId="173" fontId="40" fillId="0" borderId="23" xfId="0" applyNumberFormat="1" applyFont="1" applyBorder="1" applyAlignment="1">
      <alignment/>
    </xf>
    <xf numFmtId="173" fontId="41" fillId="0" borderId="23" xfId="0" applyNumberFormat="1" applyFont="1" applyBorder="1" applyAlignment="1">
      <alignment/>
    </xf>
    <xf numFmtId="164" fontId="42" fillId="0" borderId="48" xfId="0" applyFont="1" applyBorder="1" applyAlignment="1">
      <alignment horizontal="center"/>
    </xf>
    <xf numFmtId="173" fontId="42" fillId="0" borderId="25" xfId="0" applyNumberFormat="1" applyFont="1" applyBorder="1" applyAlignment="1">
      <alignment/>
    </xf>
    <xf numFmtId="164" fontId="29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41" fillId="0" borderId="0" xfId="0" applyFont="1" applyBorder="1" applyAlignment="1">
      <alignment horizontal="center"/>
    </xf>
    <xf numFmtId="164" fontId="41" fillId="0" borderId="0" xfId="0" applyFont="1" applyAlignment="1">
      <alignment horizontal="center"/>
    </xf>
    <xf numFmtId="164" fontId="29" fillId="0" borderId="15" xfId="0" applyFont="1" applyBorder="1" applyAlignment="1">
      <alignment horizontal="center" vertical="center" wrapText="1"/>
    </xf>
    <xf numFmtId="164" fontId="28" fillId="0" borderId="19" xfId="0" applyFont="1" applyBorder="1" applyAlignment="1">
      <alignment horizontal="center" vertical="center" wrapText="1"/>
    </xf>
    <xf numFmtId="164" fontId="35" fillId="0" borderId="13" xfId="0" applyFont="1" applyBorder="1" applyAlignment="1">
      <alignment horizontal="center" vertical="center" wrapText="1"/>
    </xf>
    <xf numFmtId="164" fontId="35" fillId="0" borderId="1" xfId="0" applyFont="1" applyBorder="1" applyAlignment="1">
      <alignment horizontal="center" vertical="center" wrapText="1"/>
    </xf>
    <xf numFmtId="164" fontId="41" fillId="0" borderId="16" xfId="0" applyFont="1" applyBorder="1" applyAlignment="1">
      <alignment horizontal="center" vertical="center"/>
    </xf>
    <xf numFmtId="164" fontId="40" fillId="0" borderId="0" xfId="0" applyFont="1" applyBorder="1" applyAlignment="1">
      <alignment/>
    </xf>
    <xf numFmtId="164" fontId="49" fillId="0" borderId="0" xfId="0" applyFont="1" applyBorder="1" applyAlignment="1">
      <alignment/>
    </xf>
    <xf numFmtId="168" fontId="41" fillId="0" borderId="8" xfId="15" applyNumberFormat="1" applyFont="1" applyFill="1" applyBorder="1" applyAlignment="1" applyProtection="1">
      <alignment/>
      <protection/>
    </xf>
    <xf numFmtId="168" fontId="41" fillId="0" borderId="23" xfId="15" applyNumberFormat="1" applyFont="1" applyFill="1" applyBorder="1" applyAlignment="1" applyProtection="1">
      <alignment/>
      <protection/>
    </xf>
    <xf numFmtId="168" fontId="41" fillId="0" borderId="13" xfId="15" applyNumberFormat="1" applyFont="1" applyFill="1" applyBorder="1" applyAlignment="1" applyProtection="1">
      <alignment/>
      <protection/>
    </xf>
    <xf numFmtId="168" fontId="41" fillId="0" borderId="1" xfId="15" applyNumberFormat="1" applyFont="1" applyFill="1" applyBorder="1" applyAlignment="1" applyProtection="1">
      <alignment/>
      <protection/>
    </xf>
    <xf numFmtId="164" fontId="41" fillId="0" borderId="23" xfId="0" applyFont="1" applyBorder="1" applyAlignment="1">
      <alignment horizontal="center" vertical="center"/>
    </xf>
    <xf numFmtId="168" fontId="40" fillId="0" borderId="8" xfId="15" applyNumberFormat="1" applyFont="1" applyFill="1" applyBorder="1" applyAlignment="1" applyProtection="1">
      <alignment/>
      <protection/>
    </xf>
    <xf numFmtId="168" fontId="40" fillId="0" borderId="23" xfId="15" applyNumberFormat="1" applyFont="1" applyFill="1" applyBorder="1" applyAlignment="1" applyProtection="1">
      <alignment/>
      <protection/>
    </xf>
    <xf numFmtId="168" fontId="40" fillId="0" borderId="13" xfId="15" applyNumberFormat="1" applyFont="1" applyFill="1" applyBorder="1" applyAlignment="1" applyProtection="1">
      <alignment/>
      <protection/>
    </xf>
    <xf numFmtId="164" fontId="42" fillId="0" borderId="0" xfId="0" applyFont="1" applyBorder="1" applyAlignment="1">
      <alignment/>
    </xf>
    <xf numFmtId="164" fontId="40" fillId="0" borderId="32" xfId="0" applyFont="1" applyBorder="1" applyAlignment="1">
      <alignment horizontal="center"/>
    </xf>
    <xf numFmtId="164" fontId="48" fillId="0" borderId="0" xfId="0" applyFont="1" applyAlignment="1">
      <alignment/>
    </xf>
    <xf numFmtId="164" fontId="14" fillId="0" borderId="0" xfId="0" applyFont="1" applyBorder="1" applyAlignment="1">
      <alignment horizontal="center" vertical="top"/>
    </xf>
    <xf numFmtId="164" fontId="28" fillId="0" borderId="19" xfId="0" applyFont="1" applyBorder="1" applyAlignment="1">
      <alignment horizontal="center" vertical="center" wrapText="1"/>
    </xf>
    <xf numFmtId="164" fontId="32" fillId="0" borderId="13" xfId="0" applyFont="1" applyBorder="1" applyAlignment="1">
      <alignment horizontal="center"/>
    </xf>
    <xf numFmtId="164" fontId="35" fillId="0" borderId="8" xfId="0" applyFont="1" applyBorder="1" applyAlignment="1">
      <alignment horizontal="left" vertical="center" wrapText="1"/>
    </xf>
    <xf numFmtId="164" fontId="29" fillId="0" borderId="8" xfId="0" applyFont="1" applyBorder="1" applyAlignment="1">
      <alignment horizontal="left" vertical="center" wrapText="1"/>
    </xf>
    <xf numFmtId="175" fontId="40" fillId="0" borderId="8" xfId="16" applyNumberFormat="1" applyFont="1" applyFill="1" applyBorder="1" applyAlignment="1" applyProtection="1">
      <alignment vertical="center"/>
      <protection/>
    </xf>
    <xf numFmtId="168" fontId="40" fillId="0" borderId="8" xfId="15" applyNumberFormat="1" applyFont="1" applyFill="1" applyBorder="1" applyAlignment="1" applyProtection="1">
      <alignment vertical="center"/>
      <protection/>
    </xf>
    <xf numFmtId="168" fontId="40" fillId="0" borderId="23" xfId="15" applyNumberFormat="1" applyFont="1" applyFill="1" applyBorder="1" applyAlignment="1" applyProtection="1">
      <alignment vertical="center"/>
      <protection/>
    </xf>
    <xf numFmtId="164" fontId="35" fillId="0" borderId="63" xfId="0" applyFont="1" applyBorder="1" applyAlignment="1">
      <alignment horizontal="left" vertical="center" wrapText="1"/>
    </xf>
    <xf numFmtId="164" fontId="29" fillId="0" borderId="63" xfId="0" applyFont="1" applyBorder="1" applyAlignment="1">
      <alignment horizontal="left" vertical="center" wrapText="1"/>
    </xf>
    <xf numFmtId="175" fontId="40" fillId="0" borderId="63" xfId="16" applyNumberFormat="1" applyFont="1" applyFill="1" applyBorder="1" applyAlignment="1" applyProtection="1">
      <alignment vertical="center"/>
      <protection/>
    </xf>
    <xf numFmtId="168" fontId="40" fillId="0" borderId="63" xfId="15" applyNumberFormat="1" applyFont="1" applyFill="1" applyBorder="1" applyAlignment="1" applyProtection="1">
      <alignment vertical="center"/>
      <protection/>
    </xf>
    <xf numFmtId="168" fontId="40" fillId="0" borderId="64" xfId="15" applyNumberFormat="1" applyFont="1" applyFill="1" applyBorder="1" applyAlignment="1" applyProtection="1">
      <alignment vertical="center"/>
      <protection/>
    </xf>
    <xf numFmtId="164" fontId="27" fillId="0" borderId="0" xfId="0" applyFont="1" applyAlignment="1">
      <alignment horizontal="right"/>
    </xf>
    <xf numFmtId="164" fontId="31" fillId="0" borderId="0" xfId="0" applyFont="1" applyBorder="1" applyAlignment="1">
      <alignment horizontal="center"/>
    </xf>
    <xf numFmtId="164" fontId="28" fillId="0" borderId="11" xfId="0" applyFont="1" applyBorder="1" applyAlignment="1">
      <alignment/>
    </xf>
    <xf numFmtId="164" fontId="34" fillId="0" borderId="23" xfId="0" applyFont="1" applyBorder="1" applyAlignment="1">
      <alignment/>
    </xf>
    <xf numFmtId="168" fontId="38" fillId="0" borderId="23" xfId="0" applyNumberFormat="1" applyFont="1" applyBorder="1" applyAlignment="1">
      <alignment/>
    </xf>
    <xf numFmtId="168" fontId="28" fillId="0" borderId="23" xfId="0" applyNumberFormat="1" applyFont="1" applyBorder="1" applyAlignment="1">
      <alignment/>
    </xf>
    <xf numFmtId="164" fontId="28" fillId="0" borderId="23" xfId="0" applyFont="1" applyBorder="1" applyAlignment="1">
      <alignment/>
    </xf>
    <xf numFmtId="168" fontId="27" fillId="0" borderId="23" xfId="0" applyNumberFormat="1" applyFont="1" applyBorder="1" applyAlignment="1">
      <alignment/>
    </xf>
    <xf numFmtId="167" fontId="27" fillId="0" borderId="0" xfId="0" applyNumberFormat="1" applyFont="1" applyAlignment="1">
      <alignment/>
    </xf>
    <xf numFmtId="164" fontId="34" fillId="0" borderId="23" xfId="0" applyFont="1" applyBorder="1" applyAlignment="1">
      <alignment horizontal="center"/>
    </xf>
    <xf numFmtId="168" fontId="34" fillId="0" borderId="23" xfId="0" applyNumberFormat="1" applyFont="1" applyBorder="1" applyAlignment="1">
      <alignment horizontal="center"/>
    </xf>
    <xf numFmtId="164" fontId="48" fillId="0" borderId="1" xfId="0" applyFont="1" applyBorder="1" applyAlignment="1">
      <alignment horizontal="center"/>
    </xf>
    <xf numFmtId="168" fontId="48" fillId="0" borderId="1" xfId="0" applyNumberFormat="1" applyFont="1" applyBorder="1" applyAlignment="1">
      <alignment horizontal="center"/>
    </xf>
    <xf numFmtId="164" fontId="35" fillId="0" borderId="0" xfId="0" applyFont="1" applyBorder="1" applyAlignment="1">
      <alignment horizontal="center"/>
    </xf>
    <xf numFmtId="164" fontId="29" fillId="0" borderId="0" xfId="0" applyFont="1" applyAlignment="1">
      <alignment horizontal="center"/>
    </xf>
    <xf numFmtId="164" fontId="50" fillId="0" borderId="0" xfId="0" applyFont="1" applyBorder="1" applyAlignment="1">
      <alignment horizontal="center" vertical="center" wrapText="1"/>
    </xf>
    <xf numFmtId="164" fontId="35" fillId="0" borderId="11" xfId="0" applyFont="1" applyBorder="1" applyAlignment="1">
      <alignment/>
    </xf>
    <xf numFmtId="164" fontId="35" fillId="0" borderId="23" xfId="0" applyFont="1" applyBorder="1" applyAlignment="1">
      <alignment/>
    </xf>
    <xf numFmtId="164" fontId="35" fillId="0" borderId="1" xfId="0" applyFont="1" applyBorder="1" applyAlignment="1">
      <alignment/>
    </xf>
    <xf numFmtId="164" fontId="35" fillId="0" borderId="23" xfId="0" applyFont="1" applyBorder="1" applyAlignment="1">
      <alignment horizontal="center"/>
    </xf>
    <xf numFmtId="164" fontId="38" fillId="0" borderId="23" xfId="0" applyFont="1" applyBorder="1" applyAlignment="1">
      <alignment horizontal="left"/>
    </xf>
    <xf numFmtId="164" fontId="27" fillId="0" borderId="23" xfId="0" applyFont="1" applyBorder="1" applyAlignment="1">
      <alignment/>
    </xf>
    <xf numFmtId="164" fontId="27" fillId="0" borderId="1" xfId="0" applyFont="1" applyBorder="1" applyAlignment="1">
      <alignment/>
    </xf>
    <xf numFmtId="164" fontId="38" fillId="0" borderId="23" xfId="0" applyFont="1" applyBorder="1" applyAlignment="1">
      <alignment/>
    </xf>
    <xf numFmtId="164" fontId="35" fillId="0" borderId="25" xfId="0" applyFont="1" applyBorder="1" applyAlignment="1">
      <alignment horizontal="center"/>
    </xf>
    <xf numFmtId="164" fontId="42" fillId="0" borderId="26" xfId="0" applyFont="1" applyBorder="1" applyAlignment="1">
      <alignment horizontal="center"/>
    </xf>
    <xf numFmtId="164" fontId="51" fillId="0" borderId="0" xfId="0" applyFont="1" applyAlignment="1">
      <alignment/>
    </xf>
    <xf numFmtId="164" fontId="32" fillId="0" borderId="19" xfId="0" applyFont="1" applyBorder="1" applyAlignment="1">
      <alignment horizontal="center"/>
    </xf>
    <xf numFmtId="176" fontId="28" fillId="0" borderId="19" xfId="0" applyNumberFormat="1" applyFont="1" applyBorder="1" applyAlignment="1">
      <alignment horizontal="left"/>
    </xf>
    <xf numFmtId="164" fontId="28" fillId="0" borderId="31" xfId="0" applyFont="1" applyBorder="1" applyAlignment="1">
      <alignment horizontal="left"/>
    </xf>
    <xf numFmtId="167" fontId="28" fillId="0" borderId="31" xfId="0" applyNumberFormat="1" applyFont="1" applyBorder="1" applyAlignment="1">
      <alignment horizontal="left"/>
    </xf>
    <xf numFmtId="164" fontId="27" fillId="0" borderId="31" xfId="0" applyFont="1" applyBorder="1" applyAlignment="1">
      <alignment horizontal="center"/>
    </xf>
    <xf numFmtId="164" fontId="28" fillId="0" borderId="10" xfId="0" applyFont="1" applyBorder="1" applyAlignment="1">
      <alignment horizontal="left"/>
    </xf>
    <xf numFmtId="164" fontId="32" fillId="0" borderId="13" xfId="0" applyFont="1" applyBorder="1" applyAlignment="1">
      <alignment horizontal="center"/>
    </xf>
    <xf numFmtId="164" fontId="28" fillId="0" borderId="13" xfId="0" applyFont="1" applyBorder="1" applyAlignment="1">
      <alignment/>
    </xf>
    <xf numFmtId="164" fontId="28" fillId="0" borderId="32" xfId="0" applyFont="1" applyBorder="1" applyAlignment="1">
      <alignment horizontal="center"/>
    </xf>
    <xf numFmtId="164" fontId="27" fillId="0" borderId="32" xfId="0" applyFont="1" applyBorder="1" applyAlignment="1">
      <alignment horizontal="center"/>
    </xf>
    <xf numFmtId="164" fontId="28" fillId="0" borderId="32" xfId="0" applyFont="1" applyBorder="1" applyAlignment="1">
      <alignment horizontal="left"/>
    </xf>
    <xf numFmtId="164" fontId="28" fillId="0" borderId="21" xfId="0" applyFont="1" applyBorder="1" applyAlignment="1">
      <alignment horizontal="center"/>
    </xf>
    <xf numFmtId="164" fontId="28" fillId="0" borderId="8" xfId="0" applyFont="1" applyBorder="1" applyAlignment="1">
      <alignment/>
    </xf>
    <xf numFmtId="164" fontId="28" fillId="0" borderId="23" xfId="0" applyFont="1" applyBorder="1" applyAlignment="1">
      <alignment horizontal="center"/>
    </xf>
    <xf numFmtId="164" fontId="27" fillId="0" borderId="13" xfId="0" applyFont="1" applyBorder="1" applyAlignment="1">
      <alignment/>
    </xf>
    <xf numFmtId="164" fontId="28" fillId="0" borderId="32" xfId="0" applyFont="1" applyBorder="1" applyAlignment="1">
      <alignment/>
    </xf>
    <xf numFmtId="164" fontId="28" fillId="0" borderId="21" xfId="0" applyFont="1" applyBorder="1" applyAlignment="1">
      <alignment/>
    </xf>
    <xf numFmtId="164" fontId="27" fillId="0" borderId="8" xfId="0" applyFont="1" applyBorder="1" applyAlignment="1">
      <alignment/>
    </xf>
    <xf numFmtId="164" fontId="27" fillId="0" borderId="33" xfId="0" applyFont="1" applyBorder="1" applyAlignment="1">
      <alignment horizontal="right"/>
    </xf>
    <xf numFmtId="164" fontId="27" fillId="0" borderId="13" xfId="0" applyFont="1" applyBorder="1" applyAlignment="1">
      <alignment horizontal="left"/>
    </xf>
    <xf numFmtId="164" fontId="27" fillId="0" borderId="32" xfId="0" applyFont="1" applyBorder="1" applyAlignment="1">
      <alignment/>
    </xf>
    <xf numFmtId="164" fontId="27" fillId="0" borderId="32" xfId="0" applyFont="1" applyBorder="1" applyAlignment="1">
      <alignment horizontal="right"/>
    </xf>
    <xf numFmtId="164" fontId="41" fillId="0" borderId="21" xfId="0" applyFont="1" applyBorder="1" applyAlignment="1">
      <alignment horizontal="left"/>
    </xf>
    <xf numFmtId="164" fontId="28" fillId="0" borderId="23" xfId="0" applyFont="1" applyBorder="1" applyAlignment="1">
      <alignment/>
    </xf>
    <xf numFmtId="164" fontId="28" fillId="0" borderId="1" xfId="0" applyFont="1" applyBorder="1" applyAlignment="1">
      <alignment horizontal="center" vertical="center" wrapText="1"/>
    </xf>
    <xf numFmtId="164" fontId="28" fillId="0" borderId="1" xfId="0" applyFont="1" applyBorder="1" applyAlignment="1">
      <alignment/>
    </xf>
    <xf numFmtId="164" fontId="28" fillId="0" borderId="8" xfId="0" applyFont="1" applyBorder="1" applyAlignment="1">
      <alignment horizontal="center"/>
    </xf>
    <xf numFmtId="164" fontId="28" fillId="0" borderId="23" xfId="0" applyFont="1" applyBorder="1" applyAlignment="1">
      <alignment horizontal="center" vertical="center"/>
    </xf>
    <xf numFmtId="176" fontId="28" fillId="0" borderId="23" xfId="0" applyNumberFormat="1" applyFont="1" applyBorder="1" applyAlignment="1">
      <alignment horizontal="center"/>
    </xf>
    <xf numFmtId="164" fontId="32" fillId="0" borderId="1" xfId="0" applyFont="1" applyBorder="1" applyAlignment="1">
      <alignment horizontal="center"/>
    </xf>
    <xf numFmtId="164" fontId="27" fillId="0" borderId="23" xfId="0" applyFont="1" applyBorder="1" applyAlignment="1">
      <alignment horizontal="center"/>
    </xf>
    <xf numFmtId="171" fontId="27" fillId="0" borderId="23" xfId="0" applyNumberFormat="1" applyFont="1" applyBorder="1" applyAlignment="1">
      <alignment/>
    </xf>
    <xf numFmtId="167" fontId="27" fillId="0" borderId="23" xfId="0" applyNumberFormat="1" applyFont="1" applyBorder="1" applyAlignment="1">
      <alignment/>
    </xf>
    <xf numFmtId="177" fontId="27" fillId="0" borderId="23" xfId="0" applyNumberFormat="1" applyFont="1" applyBorder="1" applyAlignment="1">
      <alignment horizontal="center"/>
    </xf>
    <xf numFmtId="171" fontId="27" fillId="0" borderId="0" xfId="0" applyNumberFormat="1" applyFont="1" applyAlignment="1">
      <alignment/>
    </xf>
    <xf numFmtId="176" fontId="27" fillId="0" borderId="8" xfId="0" applyNumberFormat="1" applyFont="1" applyBorder="1" applyAlignment="1">
      <alignment horizontal="center"/>
    </xf>
    <xf numFmtId="171" fontId="27" fillId="0" borderId="8" xfId="0" applyNumberFormat="1" applyFont="1" applyBorder="1" applyAlignment="1">
      <alignment/>
    </xf>
    <xf numFmtId="176" fontId="27" fillId="0" borderId="23" xfId="0" applyNumberFormat="1" applyFont="1" applyBorder="1" applyAlignment="1">
      <alignment horizontal="center"/>
    </xf>
    <xf numFmtId="165" fontId="27" fillId="0" borderId="23" xfId="0" applyNumberFormat="1" applyFont="1" applyBorder="1" applyAlignment="1">
      <alignment horizontal="center"/>
    </xf>
    <xf numFmtId="171" fontId="27" fillId="0" borderId="1" xfId="0" applyNumberFormat="1" applyFont="1" applyBorder="1" applyAlignment="1">
      <alignment/>
    </xf>
    <xf numFmtId="164" fontId="0" fillId="0" borderId="25" xfId="0" applyFont="1" applyBorder="1" applyAlignment="1">
      <alignment/>
    </xf>
    <xf numFmtId="164" fontId="34" fillId="0" borderId="25" xfId="0" applyFont="1" applyBorder="1" applyAlignment="1">
      <alignment horizontal="center"/>
    </xf>
    <xf numFmtId="171" fontId="34" fillId="0" borderId="25" xfId="15" applyNumberFormat="1" applyFont="1" applyFill="1" applyBorder="1" applyAlignment="1" applyProtection="1">
      <alignment/>
      <protection/>
    </xf>
    <xf numFmtId="164" fontId="34" fillId="0" borderId="25" xfId="0" applyFont="1" applyBorder="1" applyAlignment="1">
      <alignment/>
    </xf>
    <xf numFmtId="167" fontId="34" fillId="0" borderId="25" xfId="0" applyNumberFormat="1" applyFont="1" applyBorder="1" applyAlignment="1">
      <alignment/>
    </xf>
    <xf numFmtId="164" fontId="52" fillId="0" borderId="0" xfId="0" applyFont="1" applyAlignment="1">
      <alignment horizontal="center"/>
    </xf>
    <xf numFmtId="164" fontId="53" fillId="0" borderId="0" xfId="0" applyFont="1" applyAlignment="1">
      <alignment/>
    </xf>
    <xf numFmtId="164" fontId="52" fillId="0" borderId="0" xfId="0" applyFont="1" applyAlignment="1">
      <alignment/>
    </xf>
    <xf numFmtId="164" fontId="28" fillId="0" borderId="16" xfId="0" applyFont="1" applyBorder="1" applyAlignment="1">
      <alignment horizontal="center" vertical="center" wrapText="1"/>
    </xf>
    <xf numFmtId="164" fontId="32" fillId="0" borderId="23" xfId="0" applyFont="1" applyBorder="1" applyAlignment="1">
      <alignment horizontal="center"/>
    </xf>
    <xf numFmtId="168" fontId="48" fillId="0" borderId="23" xfId="0" applyNumberFormat="1" applyFont="1" applyBorder="1" applyAlignment="1">
      <alignment/>
    </xf>
    <xf numFmtId="164" fontId="34" fillId="0" borderId="26" xfId="0" applyFont="1" applyBorder="1" applyAlignment="1">
      <alignment horizontal="center"/>
    </xf>
    <xf numFmtId="168" fontId="34" fillId="0" borderId="26" xfId="0" applyNumberFormat="1" applyFont="1" applyBorder="1" applyAlignment="1">
      <alignment/>
    </xf>
    <xf numFmtId="168" fontId="34" fillId="0" borderId="44" xfId="0" applyNumberFormat="1" applyFont="1" applyBorder="1" applyAlignment="1">
      <alignment/>
    </xf>
    <xf numFmtId="164" fontId="53" fillId="0" borderId="0" xfId="0" applyFont="1" applyAlignment="1">
      <alignment/>
    </xf>
    <xf numFmtId="164" fontId="28" fillId="0" borderId="31" xfId="0" applyFont="1" applyBorder="1" applyAlignment="1">
      <alignment horizontal="center" vertical="center" wrapText="1"/>
    </xf>
    <xf numFmtId="164" fontId="28" fillId="0" borderId="10" xfId="0" applyFont="1" applyBorder="1" applyAlignment="1">
      <alignment horizontal="center" vertical="center" wrapText="1"/>
    </xf>
    <xf numFmtId="164" fontId="27" fillId="0" borderId="11" xfId="0" applyFont="1" applyBorder="1" applyAlignment="1">
      <alignment/>
    </xf>
    <xf numFmtId="168" fontId="27" fillId="0" borderId="11" xfId="0" applyNumberFormat="1" applyFont="1" applyBorder="1" applyAlignment="1">
      <alignment/>
    </xf>
    <xf numFmtId="164" fontId="38" fillId="0" borderId="5" xfId="0" applyFont="1" applyBorder="1" applyAlignment="1">
      <alignment/>
    </xf>
    <xf numFmtId="168" fontId="34" fillId="0" borderId="5" xfId="0" applyNumberFormat="1" applyFont="1" applyBorder="1" applyAlignment="1">
      <alignment/>
    </xf>
    <xf numFmtId="168" fontId="34" fillId="0" borderId="23" xfId="0" applyNumberFormat="1" applyFont="1" applyBorder="1" applyAlignment="1">
      <alignment/>
    </xf>
    <xf numFmtId="168" fontId="34" fillId="0" borderId="41" xfId="0" applyNumberFormat="1" applyFont="1" applyBorder="1" applyAlignment="1">
      <alignment/>
    </xf>
    <xf numFmtId="171" fontId="28" fillId="0" borderId="0" xfId="0" applyNumberFormat="1" applyFont="1" applyAlignment="1">
      <alignment horizontal="right"/>
    </xf>
    <xf numFmtId="171" fontId="28" fillId="0" borderId="11" xfId="0" applyNumberFormat="1" applyFont="1" applyBorder="1" applyAlignment="1">
      <alignment horizontal="center" vertical="center" wrapText="1"/>
    </xf>
    <xf numFmtId="164" fontId="28" fillId="0" borderId="23" xfId="0" applyFont="1" applyBorder="1" applyAlignment="1">
      <alignment horizontal="center" vertical="center" wrapText="1"/>
    </xf>
    <xf numFmtId="172" fontId="32" fillId="0" borderId="1" xfId="0" applyNumberFormat="1" applyFont="1" applyBorder="1" applyAlignment="1">
      <alignment horizontal="center"/>
    </xf>
    <xf numFmtId="164" fontId="40" fillId="0" borderId="11" xfId="0" applyFont="1" applyBorder="1" applyAlignment="1">
      <alignment/>
    </xf>
    <xf numFmtId="168" fontId="40" fillId="0" borderId="33" xfId="0" applyNumberFormat="1" applyFont="1" applyBorder="1" applyAlignment="1">
      <alignment/>
    </xf>
    <xf numFmtId="168" fontId="40" fillId="0" borderId="11" xfId="0" applyNumberFormat="1" applyFont="1" applyBorder="1" applyAlignment="1">
      <alignment horizontal="center"/>
    </xf>
    <xf numFmtId="164" fontId="40" fillId="0" borderId="23" xfId="0" applyFont="1" applyBorder="1" applyAlignment="1">
      <alignment/>
    </xf>
    <xf numFmtId="168" fontId="42" fillId="0" borderId="44" xfId="0" applyNumberFormat="1" applyFont="1" applyBorder="1" applyAlignment="1">
      <alignment/>
    </xf>
    <xf numFmtId="164" fontId="28" fillId="0" borderId="0" xfId="0" applyFont="1" applyAlignment="1">
      <alignment horizontal="right"/>
    </xf>
    <xf numFmtId="164" fontId="28" fillId="0" borderId="1" xfId="0" applyFont="1" applyBorder="1" applyAlignment="1">
      <alignment horizontal="center" vertical="center" wrapText="1"/>
    </xf>
    <xf numFmtId="164" fontId="38" fillId="0" borderId="11" xfId="0" applyFont="1" applyBorder="1" applyAlignment="1">
      <alignment/>
    </xf>
    <xf numFmtId="168" fontId="42" fillId="0" borderId="26" xfId="0" applyNumberFormat="1" applyFont="1" applyBorder="1" applyAlignment="1">
      <alignment/>
    </xf>
    <xf numFmtId="164" fontId="34" fillId="0" borderId="11" xfId="0" applyFont="1" applyBorder="1" applyAlignment="1">
      <alignment horizontal="center"/>
    </xf>
    <xf numFmtId="164" fontId="34" fillId="0" borderId="4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1"/>
  <sheetViews>
    <sheetView showGridLines="0" showZeros="0" view="pageBreakPreview" zoomScaleSheetLayoutView="100" workbookViewId="0" topLeftCell="A1">
      <selection activeCell="I10" sqref="I10"/>
    </sheetView>
  </sheetViews>
  <sheetFormatPr defaultColWidth="11.421875" defaultRowHeight="12.75"/>
  <cols>
    <col min="1" max="1" width="3.7109375" style="1" customWidth="1"/>
    <col min="2" max="2" width="8.421875" style="1" customWidth="1"/>
    <col min="3" max="3" width="18.421875" style="1" customWidth="1"/>
    <col min="4" max="4" width="15.28125" style="1" customWidth="1"/>
    <col min="5" max="5" width="12.28125" style="1" customWidth="1"/>
    <col min="6" max="13" width="3.57421875" style="1" customWidth="1"/>
    <col min="14" max="14" width="12.7109375" style="1" customWidth="1"/>
    <col min="15" max="15" width="3.8515625" style="1" customWidth="1"/>
    <col min="16" max="16384" width="11.421875" style="1" customWidth="1"/>
  </cols>
  <sheetData>
    <row r="1" spans="1:14" ht="14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ht="19.5">
      <c r="A2" s="2"/>
      <c r="B2" s="3"/>
      <c r="C2" s="2"/>
      <c r="D2" s="2"/>
      <c r="E2" s="2"/>
      <c r="F2" s="2"/>
      <c r="G2" s="4"/>
      <c r="H2" s="2"/>
      <c r="I2" s="2"/>
      <c r="J2" s="2"/>
      <c r="K2" s="5"/>
      <c r="L2" s="6" t="s">
        <v>0</v>
      </c>
      <c r="M2" s="6"/>
      <c r="N2" s="6"/>
      <c r="O2" s="7"/>
    </row>
    <row r="3" spans="1:14" ht="25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4.75">
      <c r="A4" s="2"/>
      <c r="B4" s="8" t="s">
        <v>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24.75">
      <c r="A5" s="2"/>
      <c r="B5" s="8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21" customHeight="1">
      <c r="A6" s="2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7">
      <c r="A7" s="2"/>
      <c r="B7" s="10" t="s">
        <v>3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4.25" customHeight="1">
      <c r="A8" s="2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9.5">
      <c r="A9" s="2"/>
      <c r="B9" s="12" t="s">
        <v>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22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9.5">
      <c r="A11" s="2"/>
      <c r="B11" s="13" t="s">
        <v>5</v>
      </c>
      <c r="C11" s="13"/>
      <c r="D11" s="13"/>
      <c r="E11" s="14" t="s">
        <v>6</v>
      </c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19.5">
      <c r="A12" s="2"/>
      <c r="B12" s="13"/>
      <c r="C12" s="13"/>
      <c r="D12" s="13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3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9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9.5">
      <c r="A15" s="2"/>
      <c r="B15" s="15" t="s">
        <v>7</v>
      </c>
      <c r="C15" s="15"/>
      <c r="D15" s="16" t="s">
        <v>8</v>
      </c>
      <c r="E15" s="16"/>
      <c r="F15" s="16"/>
      <c r="G15" s="16"/>
      <c r="H15" s="16"/>
      <c r="I15" s="16"/>
      <c r="J15" s="16"/>
      <c r="K15" s="16"/>
      <c r="L15" s="16"/>
      <c r="M15" s="16"/>
      <c r="N15" s="2"/>
    </row>
    <row r="16" spans="1:14" ht="19.5">
      <c r="A16" s="2"/>
      <c r="B16" s="17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2"/>
    </row>
    <row r="17" spans="1:14" ht="19.5">
      <c r="A17" s="2"/>
      <c r="B17" s="15" t="s">
        <v>9</v>
      </c>
      <c r="C17" s="15"/>
      <c r="D17" s="19">
        <v>32104787</v>
      </c>
      <c r="E17" s="20"/>
      <c r="F17" s="21" t="str">
        <f>MID(D17,1,1)</f>
        <v>3</v>
      </c>
      <c r="G17" s="21" t="str">
        <f>MID(D17,2,1)</f>
        <v>2</v>
      </c>
      <c r="H17" s="21" t="str">
        <f>MID(D17,3,1)</f>
        <v>1</v>
      </c>
      <c r="I17" s="21" t="str">
        <f>MID(D17,4,1)</f>
        <v>0</v>
      </c>
      <c r="J17" s="21" t="str">
        <f>MID(D17,5,1)</f>
        <v>4</v>
      </c>
      <c r="K17" s="21" t="str">
        <f>MID(D17,6,1)</f>
        <v>7</v>
      </c>
      <c r="L17" s="21" t="str">
        <f>MID(D17,7,1)</f>
        <v>8</v>
      </c>
      <c r="M17" s="21" t="str">
        <f>MID(D17,8,1)</f>
        <v>7</v>
      </c>
      <c r="N17" s="2"/>
    </row>
    <row r="18" spans="1:14" ht="19.5">
      <c r="A18" s="2"/>
      <c r="B18" s="17"/>
      <c r="C18" s="17"/>
      <c r="D18" s="19"/>
      <c r="E18" s="20"/>
      <c r="F18" s="22"/>
      <c r="G18" s="22"/>
      <c r="H18" s="22"/>
      <c r="I18" s="22"/>
      <c r="J18" s="22"/>
      <c r="K18" s="22"/>
      <c r="L18" s="22"/>
      <c r="M18" s="22"/>
      <c r="N18" s="2"/>
    </row>
    <row r="19" spans="1:14" ht="19.5">
      <c r="A19" s="2"/>
      <c r="B19" s="15" t="s">
        <v>10</v>
      </c>
      <c r="C19" s="15"/>
      <c r="D19" s="19">
        <v>10683949</v>
      </c>
      <c r="E19" s="20"/>
      <c r="F19" s="21" t="str">
        <f>MID(D19,1,1)</f>
        <v>1</v>
      </c>
      <c r="G19" s="21" t="str">
        <f>MID(D19,2,1)</f>
        <v>0</v>
      </c>
      <c r="H19" s="21" t="str">
        <f>MID(D19,3,1)</f>
        <v>6</v>
      </c>
      <c r="I19" s="21" t="str">
        <f>MID(D19,4,1)</f>
        <v>8</v>
      </c>
      <c r="J19" s="21" t="str">
        <f>MID(D19,5,1)</f>
        <v>3</v>
      </c>
      <c r="K19" s="21" t="str">
        <f>MID(D19,6,1)</f>
        <v>9</v>
      </c>
      <c r="L19" s="21" t="str">
        <f>MID(D19,7,1)</f>
        <v>4</v>
      </c>
      <c r="M19" s="21" t="str">
        <f>MID(D19,8,1)</f>
        <v>9</v>
      </c>
      <c r="N19" s="2"/>
    </row>
    <row r="20" spans="1:14" ht="19.5">
      <c r="A20" s="2"/>
      <c r="B20" s="17"/>
      <c r="C20" s="17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2"/>
    </row>
    <row r="21" spans="1:14" ht="19.5">
      <c r="A21" s="2"/>
      <c r="B21" s="15" t="s">
        <v>11</v>
      </c>
      <c r="C21" s="15"/>
      <c r="D21" s="16" t="s">
        <v>12</v>
      </c>
      <c r="E21" s="16"/>
      <c r="F21" s="16"/>
      <c r="G21" s="16"/>
      <c r="H21" s="16"/>
      <c r="I21" s="16"/>
      <c r="J21" s="16"/>
      <c r="K21" s="16"/>
      <c r="L21" s="16"/>
      <c r="M21" s="16"/>
      <c r="N21" s="2"/>
    </row>
    <row r="22" spans="1:14" ht="19.5">
      <c r="A22" s="2"/>
      <c r="B22" s="2"/>
      <c r="C22" s="2"/>
      <c r="D22" s="4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33.75" customHeight="1">
      <c r="A23" s="2"/>
      <c r="B23" s="2"/>
      <c r="C23"/>
      <c r="D23"/>
      <c r="E23"/>
      <c r="F23"/>
      <c r="G23"/>
      <c r="H23"/>
      <c r="I23" s="23"/>
      <c r="J23"/>
      <c r="K23"/>
      <c r="L23" s="24"/>
      <c r="M23" s="2"/>
      <c r="N23" s="2"/>
    </row>
    <row r="24" spans="1:14" ht="19.5">
      <c r="A24" s="2"/>
      <c r="B24" s="25" t="s">
        <v>13</v>
      </c>
      <c r="C24" s="25"/>
      <c r="D24" s="25"/>
      <c r="E24" s="25"/>
      <c r="F24" s="25"/>
      <c r="G24" s="25"/>
      <c r="H24" s="25"/>
      <c r="I24" s="25"/>
      <c r="J24" s="25"/>
      <c r="K24" s="26">
        <v>40618</v>
      </c>
      <c r="L24" s="26"/>
      <c r="M24" s="26"/>
      <c r="N24" s="2"/>
    </row>
    <row r="25" spans="1:14" ht="8.25" customHeight="1">
      <c r="A25" s="2"/>
      <c r="B25" s="2"/>
      <c r="C25" s="2"/>
      <c r="D25" s="27"/>
      <c r="E25" s="27"/>
      <c r="F25" s="27"/>
      <c r="G25" s="27"/>
      <c r="H25" s="27"/>
      <c r="I25" s="28"/>
      <c r="J25" s="29"/>
      <c r="K25" s="29"/>
      <c r="L25" s="29"/>
      <c r="M25" s="2"/>
      <c r="N25" s="2"/>
    </row>
    <row r="26" spans="1:14" ht="19.5">
      <c r="A26" s="2"/>
      <c r="B26" s="2"/>
      <c r="C26" s="2"/>
      <c r="D26" s="2"/>
      <c r="E26" s="2"/>
      <c r="F26" s="2"/>
      <c r="G26" s="2"/>
      <c r="H26" s="2"/>
      <c r="I26" s="30" t="s">
        <v>14</v>
      </c>
      <c r="J26" s="30"/>
      <c r="K26" s="30"/>
      <c r="L26" s="30"/>
      <c r="M26" s="30"/>
      <c r="N26" s="2"/>
    </row>
    <row r="27" spans="1:14" ht="31.5" customHeight="1">
      <c r="A27" s="2"/>
      <c r="B27" s="2"/>
      <c r="C27" s="2"/>
      <c r="D27" s="2"/>
      <c r="E27" s="2"/>
      <c r="F27" s="4"/>
      <c r="G27" s="2"/>
      <c r="H27" s="2"/>
      <c r="I27" s="2"/>
      <c r="J27" s="2"/>
      <c r="K27" s="2"/>
      <c r="L27" s="2"/>
      <c r="M27" s="2"/>
      <c r="N27" s="2"/>
    </row>
    <row r="28" spans="1:14" ht="19.5">
      <c r="A28" s="2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1:14" ht="19.5">
      <c r="A29" s="2"/>
      <c r="B29" s="32" t="s">
        <v>15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25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9.5">
      <c r="A31" s="2"/>
      <c r="B31" s="33" t="s">
        <v>16</v>
      </c>
      <c r="C31" s="33"/>
      <c r="D31" s="33"/>
      <c r="E31" s="33"/>
      <c r="F31" s="34"/>
      <c r="G31" s="34"/>
      <c r="H31" s="34"/>
      <c r="I31" s="34"/>
      <c r="J31" s="34"/>
      <c r="K31" s="34"/>
      <c r="L31" s="34"/>
      <c r="M31" s="34"/>
      <c r="N31" s="34"/>
    </row>
    <row r="32" spans="1:14" ht="14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9.5">
      <c r="A33" s="2"/>
      <c r="B33" s="35" t="s">
        <v>17</v>
      </c>
      <c r="C33" s="36"/>
      <c r="D33" s="36"/>
      <c r="E33" s="5"/>
      <c r="F33" s="5"/>
      <c r="G33" s="5"/>
      <c r="H33" s="5"/>
      <c r="I33" s="5"/>
      <c r="J33" s="2"/>
      <c r="K33" s="2"/>
      <c r="L33" s="2"/>
      <c r="M33" s="2"/>
      <c r="N33" s="2"/>
    </row>
    <row r="34" spans="1:14" ht="19.5">
      <c r="A34" s="2"/>
      <c r="B34" s="2"/>
      <c r="C34" s="2"/>
      <c r="D34" s="2"/>
      <c r="E34" s="2"/>
      <c r="F34" s="2"/>
      <c r="G34" s="2"/>
      <c r="H34" s="2"/>
      <c r="I34" s="37" t="s">
        <v>14</v>
      </c>
      <c r="J34" s="37"/>
      <c r="K34" s="37"/>
      <c r="L34" s="37"/>
      <c r="M34" s="37"/>
      <c r="N34" s="2"/>
    </row>
    <row r="35" spans="1:14" ht="19.5">
      <c r="A35" s="2"/>
      <c r="B35" s="2"/>
      <c r="C35" s="2"/>
      <c r="D35" s="2"/>
      <c r="E35" s="2"/>
      <c r="F35" s="2"/>
      <c r="G35" s="38"/>
      <c r="H35" s="2"/>
      <c r="I35" s="2"/>
      <c r="J35" s="2"/>
      <c r="K35" s="39"/>
      <c r="L35" s="2"/>
      <c r="M35" s="2"/>
      <c r="N35" s="2"/>
    </row>
    <row r="36" spans="1:14" ht="21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6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9.5" customHeight="1">
      <c r="A38" s="2"/>
      <c r="B38" s="40" t="s">
        <v>18</v>
      </c>
      <c r="C38" s="41" t="s">
        <v>19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</row>
    <row r="39" spans="1:14" ht="19.5">
      <c r="A39" s="2"/>
      <c r="B39" s="42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</row>
    <row r="40" spans="1:14" ht="19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3" spans="1:15" ht="22.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</row>
    <row r="44" spans="1:15" ht="22.5">
      <c r="A44" s="43"/>
      <c r="B44" s="43"/>
      <c r="C44" s="43"/>
      <c r="D44" s="43"/>
      <c r="E44" s="43"/>
      <c r="F44" s="43"/>
      <c r="G44" s="44"/>
      <c r="H44" s="43"/>
      <c r="I44" s="43"/>
      <c r="J44" s="43"/>
      <c r="K44" s="43"/>
      <c r="L44" s="43"/>
      <c r="M44" s="45"/>
      <c r="N44" s="46"/>
      <c r="O44" s="43"/>
    </row>
    <row r="45" spans="1:15" ht="22.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</row>
    <row r="46" spans="1:15" ht="22.5">
      <c r="A46" s="43"/>
      <c r="B46" s="45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3"/>
    </row>
    <row r="47" spans="1:15" ht="22.5">
      <c r="A47" s="43"/>
      <c r="B47" s="45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3"/>
    </row>
    <row r="48" spans="1:15" ht="22.5">
      <c r="A48" s="43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3"/>
    </row>
    <row r="49" spans="1:15" ht="22.5">
      <c r="A49" s="43"/>
      <c r="B49" s="45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3"/>
    </row>
    <row r="50" spans="1:15" ht="22.5">
      <c r="A50" s="43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3"/>
    </row>
    <row r="51" spans="1:15" ht="22.5">
      <c r="A51" s="43"/>
      <c r="B51" s="45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3"/>
    </row>
    <row r="52" spans="1:15" ht="22.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</row>
    <row r="53" spans="1:15" ht="22.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22.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22.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</row>
    <row r="56" spans="1:15" ht="22.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</row>
    <row r="57" spans="1:15" ht="22.5">
      <c r="A57" s="43"/>
      <c r="B57" s="44"/>
      <c r="C57" s="43"/>
      <c r="D57" s="44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</row>
    <row r="58" spans="1:15" ht="22.5">
      <c r="A58" s="43"/>
      <c r="B58" s="44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</row>
    <row r="59" spans="1:15" ht="22.5">
      <c r="A59" s="43"/>
      <c r="B59" s="44"/>
      <c r="C59" s="43"/>
      <c r="D59" s="43"/>
      <c r="E59"/>
      <c r="F59"/>
      <c r="G59"/>
      <c r="H59"/>
      <c r="I59"/>
      <c r="J59"/>
      <c r="K59"/>
      <c r="L59"/>
      <c r="M59" s="43"/>
      <c r="N59" s="43"/>
      <c r="O59" s="43"/>
    </row>
    <row r="60" spans="1:15" ht="22.5">
      <c r="A60" s="43"/>
      <c r="B60" s="44"/>
      <c r="C60" s="43"/>
      <c r="D60" s="43"/>
      <c r="E60"/>
      <c r="F60"/>
      <c r="G60"/>
      <c r="H60"/>
      <c r="I60"/>
      <c r="J60"/>
      <c r="K60"/>
      <c r="L60"/>
      <c r="M60" s="43"/>
      <c r="N60" s="43"/>
      <c r="O60" s="43"/>
    </row>
    <row r="61" spans="1:15" ht="22.5">
      <c r="A61" s="43"/>
      <c r="B61" s="44"/>
      <c r="C61" s="43"/>
      <c r="D61" s="43"/>
      <c r="E61"/>
      <c r="F61"/>
      <c r="G61"/>
      <c r="H61"/>
      <c r="I61"/>
      <c r="J61"/>
      <c r="K61"/>
      <c r="L61"/>
      <c r="M61" s="43"/>
      <c r="N61" s="43"/>
      <c r="O61" s="43"/>
    </row>
    <row r="62" spans="1:15" ht="22.5">
      <c r="A62" s="43"/>
      <c r="B62" s="44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</row>
    <row r="63" spans="1:15" ht="22.5">
      <c r="A63" s="43"/>
      <c r="B63" s="44"/>
      <c r="C63" s="43"/>
      <c r="D63" s="44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</row>
    <row r="64" spans="1:15" ht="22.5">
      <c r="A64" s="43"/>
      <c r="B64" s="43"/>
      <c r="C64" s="43"/>
      <c r="D64" s="44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</row>
    <row r="65" spans="1:15" ht="22.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</row>
    <row r="66" spans="1:15" ht="22.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</row>
    <row r="67" spans="1:15" ht="22.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</row>
    <row r="68" spans="1:15" ht="22.5">
      <c r="A68" s="43"/>
      <c r="B68" s="43"/>
      <c r="C68" s="43"/>
      <c r="D68" s="43"/>
      <c r="E68" s="43"/>
      <c r="F68" s="44"/>
      <c r="G68" s="43"/>
      <c r="H68" s="43"/>
      <c r="I68" s="47"/>
      <c r="J68" s="47"/>
      <c r="K68" s="47"/>
      <c r="L68" s="43"/>
      <c r="M68" s="43"/>
      <c r="N68" s="43"/>
      <c r="O68" s="43"/>
    </row>
    <row r="69" spans="1:15" ht="22.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</row>
    <row r="70" spans="1:15" ht="22.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</row>
    <row r="71" spans="1:15" ht="22.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</row>
    <row r="72" spans="1:15" ht="22.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22.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</row>
    <row r="74" spans="1:16" ht="22.5">
      <c r="A74" s="43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ht="22.5">
      <c r="A75" s="43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ht="22.5">
      <c r="A76" s="43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ht="22.5">
      <c r="A77" s="43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ht="22.5">
      <c r="A78" s="43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ht="22.5">
      <c r="A79" s="43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ht="22.5">
      <c r="A80" s="43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ht="22.5">
      <c r="A81" s="43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ht="22.5">
      <c r="A82" s="43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ht="22.5">
      <c r="A83" s="4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ht="22.5">
      <c r="A84" s="43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ht="22.5">
      <c r="A85" s="43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ht="22.5">
      <c r="A86" s="43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ht="22.5">
      <c r="A87" s="43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2:16" ht="12.7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2:16" ht="12.7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2:16" ht="12.7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2:16" ht="12.7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2:16" ht="12.7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2:16" ht="12.7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2:16" ht="12.7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24" ht="22.5">
      <c r="A95" s="43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43"/>
      <c r="R95" s="43"/>
      <c r="S95" s="43"/>
      <c r="T95" s="43"/>
      <c r="U95" s="43"/>
      <c r="V95" s="43"/>
      <c r="W95" s="43"/>
      <c r="X95" s="43"/>
    </row>
    <row r="96" spans="1:24" ht="22.5">
      <c r="A96" s="43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43"/>
      <c r="R96" s="43"/>
      <c r="S96" s="43"/>
      <c r="T96" s="43"/>
      <c r="U96" s="43"/>
      <c r="V96" s="43"/>
      <c r="W96" s="43"/>
      <c r="X96" s="43"/>
    </row>
    <row r="97" spans="1:24" ht="22.5">
      <c r="A97" s="43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43"/>
      <c r="R97" s="43"/>
      <c r="S97" s="43"/>
      <c r="T97" s="43"/>
      <c r="U97" s="43"/>
      <c r="V97" s="43"/>
      <c r="W97" s="43"/>
      <c r="X97" s="43"/>
    </row>
    <row r="98" spans="1:24" ht="22.5">
      <c r="A98" s="43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43"/>
      <c r="R98" s="43"/>
      <c r="S98" s="43"/>
      <c r="T98" s="43"/>
      <c r="U98" s="43"/>
      <c r="V98" s="43"/>
      <c r="W98" s="43"/>
      <c r="X98" s="43"/>
    </row>
    <row r="99" spans="1:24" ht="22.5">
      <c r="A99" s="43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43"/>
      <c r="R99" s="43"/>
      <c r="S99" s="43"/>
      <c r="T99" s="43"/>
      <c r="U99" s="43"/>
      <c r="V99" s="43"/>
      <c r="W99" s="43"/>
      <c r="X99" s="43"/>
    </row>
    <row r="100" spans="1:24" ht="22.5">
      <c r="A100" s="43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43"/>
      <c r="R100" s="43"/>
      <c r="S100" s="43"/>
      <c r="T100" s="43"/>
      <c r="U100" s="43"/>
      <c r="V100" s="43"/>
      <c r="W100" s="43"/>
      <c r="X100" s="43"/>
    </row>
    <row r="101" spans="1:24" ht="22.5">
      <c r="A101" s="43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43"/>
      <c r="R101" s="43"/>
      <c r="S101" s="43"/>
      <c r="T101" s="43"/>
      <c r="U101" s="43"/>
      <c r="V101" s="43"/>
      <c r="W101" s="43"/>
      <c r="X101" s="43"/>
    </row>
    <row r="102" spans="1:24" ht="22.5">
      <c r="A102" s="43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43"/>
      <c r="R102" s="43"/>
      <c r="S102" s="43"/>
      <c r="T102" s="43"/>
      <c r="U102" s="43"/>
      <c r="V102" s="43"/>
      <c r="W102" s="43"/>
      <c r="X102" s="43"/>
    </row>
    <row r="103" spans="1:24" ht="22.5">
      <c r="A103" s="4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43"/>
      <c r="R103" s="43"/>
      <c r="S103" s="43"/>
      <c r="T103" s="43"/>
      <c r="U103" s="43"/>
      <c r="V103" s="43"/>
      <c r="W103" s="43"/>
      <c r="X103" s="43"/>
    </row>
    <row r="104" spans="1:24" ht="22.5">
      <c r="A104" s="43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43"/>
      <c r="R104" s="43"/>
      <c r="S104" s="43"/>
      <c r="T104" s="43"/>
      <c r="U104" s="43"/>
      <c r="V104" s="43"/>
      <c r="W104" s="43"/>
      <c r="X104" s="43"/>
    </row>
    <row r="105" spans="1:24" ht="22.5">
      <c r="A105" s="43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43"/>
      <c r="R105" s="43"/>
      <c r="S105" s="43"/>
      <c r="T105" s="43"/>
      <c r="U105" s="43"/>
      <c r="V105" s="43"/>
      <c r="W105" s="43"/>
      <c r="X105" s="43"/>
    </row>
    <row r="106" spans="1:24" ht="22.5">
      <c r="A106" s="43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43"/>
      <c r="R106" s="43"/>
      <c r="S106" s="43"/>
      <c r="T106" s="43"/>
      <c r="U106" s="43"/>
      <c r="V106" s="43"/>
      <c r="W106" s="43"/>
      <c r="X106" s="43"/>
    </row>
    <row r="107" spans="1:24" ht="22.5">
      <c r="A107" s="43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43"/>
      <c r="R107" s="43"/>
      <c r="S107" s="43"/>
      <c r="T107" s="43"/>
      <c r="U107" s="43"/>
      <c r="V107" s="43"/>
      <c r="W107" s="43"/>
      <c r="X107" s="43"/>
    </row>
    <row r="108" spans="1:24" ht="22.5">
      <c r="A108" s="43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43"/>
      <c r="R108" s="43"/>
      <c r="S108" s="43"/>
      <c r="T108" s="43"/>
      <c r="U108" s="43"/>
      <c r="V108" s="43"/>
      <c r="W108" s="43"/>
      <c r="X108" s="43"/>
    </row>
    <row r="109" spans="1:24" ht="22.5">
      <c r="A109" s="43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43"/>
      <c r="R109" s="43"/>
      <c r="S109" s="43"/>
      <c r="T109" s="43"/>
      <c r="U109" s="43"/>
      <c r="V109" s="43"/>
      <c r="W109" s="43"/>
      <c r="X109" s="43"/>
    </row>
    <row r="110" spans="1:24" ht="22.5">
      <c r="A110" s="43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43"/>
      <c r="R110" s="43"/>
      <c r="S110" s="43"/>
      <c r="T110" s="43"/>
      <c r="U110" s="43"/>
      <c r="V110" s="43"/>
      <c r="W110" s="43"/>
      <c r="X110" s="43"/>
    </row>
    <row r="111" spans="1:24" ht="22.5">
      <c r="A111" s="43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43"/>
      <c r="R111" s="43"/>
      <c r="S111" s="43"/>
      <c r="T111" s="43"/>
      <c r="U111" s="43"/>
      <c r="V111" s="43"/>
      <c r="W111" s="43"/>
      <c r="X111" s="43"/>
    </row>
    <row r="112" spans="1:24" ht="22.5">
      <c r="A112" s="43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43"/>
      <c r="R112" s="43"/>
      <c r="S112" s="43"/>
      <c r="T112" s="43"/>
      <c r="U112" s="43"/>
      <c r="V112" s="43"/>
      <c r="W112" s="43"/>
      <c r="X112" s="43"/>
    </row>
    <row r="113" spans="1:24" ht="22.5">
      <c r="A113" s="4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43"/>
      <c r="R113" s="43"/>
      <c r="S113" s="43"/>
      <c r="T113" s="43"/>
      <c r="U113" s="43"/>
      <c r="V113" s="43"/>
      <c r="W113" s="43"/>
      <c r="X113" s="43"/>
    </row>
    <row r="114" spans="1:24" ht="22.5">
      <c r="A114" s="43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43"/>
      <c r="R114" s="43"/>
      <c r="S114" s="43"/>
      <c r="T114" s="43"/>
      <c r="U114" s="43"/>
      <c r="V114" s="43"/>
      <c r="W114" s="43"/>
      <c r="X114" s="43"/>
    </row>
    <row r="115" spans="1:24" ht="22.5">
      <c r="A115" s="43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43"/>
      <c r="R115" s="43"/>
      <c r="S115" s="43"/>
      <c r="T115" s="43"/>
      <c r="U115" s="43"/>
      <c r="V115" s="43"/>
      <c r="W115" s="43"/>
      <c r="X115" s="43"/>
    </row>
    <row r="116" spans="1:24" ht="22.5">
      <c r="A116" s="43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43"/>
      <c r="R116" s="43"/>
      <c r="S116" s="43"/>
      <c r="T116" s="43"/>
      <c r="U116" s="43"/>
      <c r="V116" s="43"/>
      <c r="W116" s="43"/>
      <c r="X116" s="43"/>
    </row>
    <row r="117" spans="1:24" ht="22.5">
      <c r="A117" s="43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43"/>
      <c r="R117" s="43"/>
      <c r="S117" s="43"/>
      <c r="T117" s="43"/>
      <c r="U117" s="43"/>
      <c r="V117" s="43"/>
      <c r="W117" s="43"/>
      <c r="X117" s="43"/>
    </row>
    <row r="118" spans="1:24" ht="22.5">
      <c r="A118" s="43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43"/>
      <c r="R118" s="43"/>
      <c r="S118" s="43"/>
      <c r="T118" s="43"/>
      <c r="U118" s="43"/>
      <c r="V118" s="43"/>
      <c r="W118" s="43"/>
      <c r="X118" s="43"/>
    </row>
    <row r="119" spans="1:24" ht="22.5">
      <c r="A119" s="43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43"/>
      <c r="R119" s="43"/>
      <c r="S119" s="43"/>
      <c r="T119" s="43"/>
      <c r="U119" s="43"/>
      <c r="V119" s="43"/>
      <c r="W119" s="43"/>
      <c r="X119" s="43"/>
    </row>
    <row r="120" spans="1:24" ht="22.5">
      <c r="A120" s="43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43"/>
      <c r="R120" s="43"/>
      <c r="S120" s="43"/>
      <c r="T120" s="43"/>
      <c r="U120" s="43"/>
      <c r="V120" s="43"/>
      <c r="W120" s="43"/>
      <c r="X120" s="43"/>
    </row>
    <row r="121" spans="1:24" ht="22.5">
      <c r="A121" s="43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43"/>
      <c r="R121" s="43"/>
      <c r="S121" s="43"/>
      <c r="T121" s="43"/>
      <c r="U121" s="43"/>
      <c r="V121" s="43"/>
      <c r="W121" s="43"/>
      <c r="X121" s="43"/>
    </row>
    <row r="122" spans="1:24" ht="22.5">
      <c r="A122" s="43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43"/>
      <c r="R122" s="43"/>
      <c r="S122" s="43"/>
      <c r="T122" s="43"/>
      <c r="U122" s="43"/>
      <c r="V122" s="43"/>
      <c r="W122" s="43"/>
      <c r="X122" s="43"/>
    </row>
    <row r="123" spans="1:24" ht="22.5">
      <c r="A123" s="4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43"/>
      <c r="R123" s="43"/>
      <c r="S123" s="43"/>
      <c r="T123" s="43"/>
      <c r="U123" s="43"/>
      <c r="V123" s="43"/>
      <c r="W123" s="43"/>
      <c r="X123" s="43"/>
    </row>
    <row r="124" spans="1:24" ht="22.5">
      <c r="A124" s="43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43"/>
      <c r="R124" s="43"/>
      <c r="S124" s="43"/>
      <c r="T124" s="43"/>
      <c r="U124" s="43"/>
      <c r="V124" s="43"/>
      <c r="W124" s="43"/>
      <c r="X124" s="43"/>
    </row>
    <row r="125" spans="1:24" ht="22.5">
      <c r="A125" s="43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43"/>
      <c r="R125" s="43"/>
      <c r="S125" s="43"/>
      <c r="T125" s="43"/>
      <c r="U125" s="43"/>
      <c r="V125" s="43"/>
      <c r="W125" s="43"/>
      <c r="X125" s="43"/>
    </row>
    <row r="126" spans="1:24" ht="22.5">
      <c r="A126" s="43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43"/>
      <c r="R126" s="43"/>
      <c r="S126" s="43"/>
      <c r="T126" s="43"/>
      <c r="U126" s="43"/>
      <c r="V126" s="43"/>
      <c r="W126" s="43"/>
      <c r="X126" s="43"/>
    </row>
    <row r="127" spans="1:24" ht="22.5">
      <c r="A127" s="43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43"/>
      <c r="R127" s="43"/>
      <c r="S127" s="43"/>
      <c r="T127" s="43"/>
      <c r="U127" s="43"/>
      <c r="V127" s="43"/>
      <c r="W127" s="43"/>
      <c r="X127" s="43"/>
    </row>
    <row r="128" spans="1:24" ht="22.5">
      <c r="A128" s="43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43"/>
      <c r="R128" s="43"/>
      <c r="S128" s="43"/>
      <c r="T128" s="43"/>
      <c r="U128" s="43"/>
      <c r="V128" s="43"/>
      <c r="W128" s="43"/>
      <c r="X128" s="43"/>
    </row>
    <row r="129" spans="1:24" ht="22.5">
      <c r="A129" s="43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43"/>
      <c r="R129" s="43"/>
      <c r="S129" s="43"/>
      <c r="T129" s="43"/>
      <c r="U129" s="43"/>
      <c r="V129" s="43"/>
      <c r="W129" s="43"/>
      <c r="X129" s="43"/>
    </row>
    <row r="130" spans="1:24" ht="22.5">
      <c r="A130" s="43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43"/>
      <c r="R130" s="43"/>
      <c r="S130" s="43"/>
      <c r="T130" s="43"/>
      <c r="U130" s="43"/>
      <c r="V130" s="43"/>
      <c r="W130" s="43"/>
      <c r="X130" s="43"/>
    </row>
    <row r="131" spans="1:24" ht="22.5">
      <c r="A131" s="43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43"/>
      <c r="R131" s="43"/>
      <c r="S131" s="43"/>
      <c r="T131" s="43"/>
      <c r="U131" s="43"/>
      <c r="V131" s="43"/>
      <c r="W131" s="43"/>
      <c r="X131" s="43"/>
    </row>
    <row r="132" spans="1:24" ht="22.5">
      <c r="A132" s="43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43"/>
      <c r="R132" s="43"/>
      <c r="S132" s="43"/>
      <c r="T132" s="43"/>
      <c r="U132" s="43"/>
      <c r="V132" s="43"/>
      <c r="W132" s="43"/>
      <c r="X132" s="43"/>
    </row>
    <row r="133" spans="1:24" ht="22.5">
      <c r="A133" s="4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43"/>
      <c r="R133" s="43"/>
      <c r="S133" s="43"/>
      <c r="T133" s="43"/>
      <c r="U133" s="43"/>
      <c r="V133" s="43"/>
      <c r="W133" s="43"/>
      <c r="X133" s="43"/>
    </row>
    <row r="134" spans="1:24" ht="22.5">
      <c r="A134" s="43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43"/>
      <c r="R134" s="43"/>
      <c r="S134" s="43"/>
      <c r="T134" s="43"/>
      <c r="U134" s="43"/>
      <c r="V134" s="43"/>
      <c r="W134" s="43"/>
      <c r="X134" s="43"/>
    </row>
    <row r="135" spans="1:24" ht="22.5">
      <c r="A135" s="43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43"/>
      <c r="R135" s="43"/>
      <c r="S135" s="43"/>
      <c r="T135" s="43"/>
      <c r="U135" s="43"/>
      <c r="V135" s="43"/>
      <c r="W135" s="43"/>
      <c r="X135" s="43"/>
    </row>
    <row r="136" spans="1:24" ht="22.5">
      <c r="A136" s="43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43"/>
      <c r="R136" s="43"/>
      <c r="S136" s="43"/>
      <c r="T136" s="43"/>
      <c r="U136" s="43"/>
      <c r="V136" s="43"/>
      <c r="W136" s="43"/>
      <c r="X136" s="43"/>
    </row>
    <row r="137" spans="1:24" ht="22.5">
      <c r="A137" s="43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43"/>
      <c r="R137" s="43"/>
      <c r="S137" s="43"/>
      <c r="T137" s="43"/>
      <c r="U137" s="43"/>
      <c r="V137" s="43"/>
      <c r="W137" s="43"/>
      <c r="X137" s="43"/>
    </row>
    <row r="138" spans="1:24" ht="22.5">
      <c r="A138" s="43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43"/>
      <c r="R138" s="43"/>
      <c r="S138" s="43"/>
      <c r="T138" s="43"/>
      <c r="U138" s="43"/>
      <c r="V138" s="43"/>
      <c r="W138" s="43"/>
      <c r="X138" s="43"/>
    </row>
    <row r="139" spans="1:24" ht="22.5">
      <c r="A139" s="43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43"/>
      <c r="R139" s="43"/>
      <c r="S139" s="43"/>
      <c r="T139" s="43"/>
      <c r="U139" s="43"/>
      <c r="V139" s="43"/>
      <c r="W139" s="43"/>
      <c r="X139" s="43"/>
    </row>
    <row r="140" spans="1:24" ht="22.5">
      <c r="A140" s="43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43"/>
      <c r="R140" s="43"/>
      <c r="S140" s="43"/>
      <c r="T140" s="43"/>
      <c r="U140" s="43"/>
      <c r="V140" s="43"/>
      <c r="W140" s="43"/>
      <c r="X140" s="43"/>
    </row>
    <row r="141" spans="1:24" ht="22.5">
      <c r="A141" s="43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43"/>
      <c r="R141" s="43"/>
      <c r="S141" s="43"/>
      <c r="T141" s="43"/>
      <c r="U141" s="43"/>
      <c r="V141" s="43"/>
      <c r="W141" s="43"/>
      <c r="X141" s="43"/>
    </row>
    <row r="142" spans="1:24" ht="22.5">
      <c r="A142" s="43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 s="43"/>
      <c r="R142" s="43"/>
      <c r="S142" s="43"/>
      <c r="T142" s="43"/>
      <c r="U142" s="43"/>
      <c r="V142" s="43"/>
      <c r="W142" s="43"/>
      <c r="X142" s="43"/>
    </row>
    <row r="143" spans="1:24" ht="22.5">
      <c r="A143" s="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 s="43"/>
      <c r="R143" s="43"/>
      <c r="S143" s="43"/>
      <c r="T143" s="43"/>
      <c r="U143" s="43"/>
      <c r="V143" s="43"/>
      <c r="W143" s="43"/>
      <c r="X143" s="43"/>
    </row>
    <row r="144" spans="1:24" ht="22.5">
      <c r="A144" s="43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 s="43"/>
      <c r="R144" s="43"/>
      <c r="S144" s="43"/>
      <c r="T144" s="43"/>
      <c r="U144" s="43"/>
      <c r="V144" s="43"/>
      <c r="W144" s="43"/>
      <c r="X144" s="43"/>
    </row>
    <row r="145" spans="1:24" ht="22.5">
      <c r="A145" s="43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 s="43"/>
      <c r="R145" s="43"/>
      <c r="S145" s="43"/>
      <c r="T145" s="43"/>
      <c r="U145" s="43"/>
      <c r="V145" s="43"/>
      <c r="W145" s="43"/>
      <c r="X145" s="43"/>
    </row>
    <row r="146" spans="1:24" ht="22.5">
      <c r="A146" s="43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 s="43"/>
      <c r="R146" s="43"/>
      <c r="S146" s="43"/>
      <c r="T146" s="43"/>
      <c r="U146" s="43"/>
      <c r="V146" s="43"/>
      <c r="W146" s="43"/>
      <c r="X146" s="43"/>
    </row>
    <row r="147" spans="1:24" ht="22.5">
      <c r="A147" s="43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 s="43"/>
      <c r="R147" s="43"/>
      <c r="S147" s="43"/>
      <c r="T147" s="43"/>
      <c r="U147" s="43"/>
      <c r="V147" s="43"/>
      <c r="W147" s="43"/>
      <c r="X147" s="43"/>
    </row>
    <row r="148" spans="1:24" ht="22.5">
      <c r="A148" s="43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 s="43"/>
      <c r="R148" s="43"/>
      <c r="S148" s="43"/>
      <c r="T148" s="43"/>
      <c r="U148" s="43"/>
      <c r="V148" s="43"/>
      <c r="W148" s="43"/>
      <c r="X148" s="43"/>
    </row>
    <row r="149" spans="2:16" ht="12.75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2:16" ht="12.75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2:16" ht="12.7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2:16" ht="12.7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2:16" ht="12.7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2:16" ht="12.7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2:16" ht="12.75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2:16" ht="12.75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2:16" ht="12.7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2:16" ht="12.7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2:16" ht="12.7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2:16" ht="12.75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2:16" ht="12.75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</sheetData>
  <sheetProtection selectLockedCells="1" selectUnlockedCells="1"/>
  <mergeCells count="22">
    <mergeCell ref="L2:N2"/>
    <mergeCell ref="B4:N4"/>
    <mergeCell ref="B5:N5"/>
    <mergeCell ref="B7:N7"/>
    <mergeCell ref="B9:N9"/>
    <mergeCell ref="B11:D11"/>
    <mergeCell ref="E11:N11"/>
    <mergeCell ref="B15:C15"/>
    <mergeCell ref="D15:M15"/>
    <mergeCell ref="B17:C17"/>
    <mergeCell ref="B19:C19"/>
    <mergeCell ref="B21:C21"/>
    <mergeCell ref="D21:M21"/>
    <mergeCell ref="B24:J24"/>
    <mergeCell ref="K24:M24"/>
    <mergeCell ref="I26:M26"/>
    <mergeCell ref="B29:N29"/>
    <mergeCell ref="B31:E31"/>
    <mergeCell ref="F31:N31"/>
    <mergeCell ref="C33:D33"/>
    <mergeCell ref="I34:M34"/>
    <mergeCell ref="C38:N39"/>
  </mergeCells>
  <printOptions/>
  <pageMargins left="0.15763888888888888" right="0.15763888888888888" top="0.15763888888888888" bottom="0.15763888888888888" header="0.5118055555555555" footer="0.5118055555555555"/>
  <pageSetup firstPageNumber="1" useFirstPageNumber="1"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showGridLines="0" showZeros="0" view="pageBreakPreview" zoomScaleSheetLayoutView="100" workbookViewId="0" topLeftCell="A1">
      <selection activeCell="C34" sqref="C34"/>
    </sheetView>
  </sheetViews>
  <sheetFormatPr defaultColWidth="11.421875" defaultRowHeight="12.75"/>
  <cols>
    <col min="1" max="1" width="3.7109375" style="1" customWidth="1"/>
    <col min="2" max="2" width="30.140625" style="1" customWidth="1"/>
    <col min="3" max="3" width="14.28125" style="367" customWidth="1"/>
    <col min="4" max="9" width="14.28125" style="1" customWidth="1"/>
    <col min="10" max="10" width="14.28125" style="367" customWidth="1"/>
    <col min="11" max="11" width="3.7109375" style="1" customWidth="1"/>
    <col min="12" max="12" width="11.421875" style="1" customWidth="1"/>
    <col min="13" max="13" width="21.57421875" style="1" customWidth="1"/>
    <col min="14" max="16384" width="11.421875" style="1" customWidth="1"/>
  </cols>
  <sheetData>
    <row r="1" spans="1:11" ht="27.75" customHeight="1">
      <c r="A1" s="52"/>
      <c r="B1" s="52" t="s">
        <v>320</v>
      </c>
      <c r="C1" s="380"/>
      <c r="D1" s="52"/>
      <c r="E1" s="52"/>
      <c r="F1" s="52"/>
      <c r="G1" s="52"/>
      <c r="H1" s="349" t="str">
        <f>CONCATENATE("Raison social :",garde!D15)</f>
        <v>Raison social :FITCO SARL</v>
      </c>
      <c r="I1" s="349"/>
      <c r="J1" s="349"/>
      <c r="K1" s="52"/>
    </row>
    <row r="2" spans="1:11" ht="26.25" customHeight="1">
      <c r="A2" s="52"/>
      <c r="B2" s="52"/>
      <c r="C2" s="380"/>
      <c r="D2" s="52"/>
      <c r="E2" s="52"/>
      <c r="F2" s="52"/>
      <c r="G2" s="52"/>
      <c r="H2" s="350"/>
      <c r="I2" s="58" t="str">
        <f>garde!B9</f>
        <v>(Modéle Comptable Simplifié)</v>
      </c>
      <c r="J2" s="58"/>
      <c r="K2" s="52"/>
    </row>
    <row r="3" spans="1:11" ht="27.75" customHeight="1">
      <c r="A3" s="52"/>
      <c r="B3" s="369" t="s">
        <v>321</v>
      </c>
      <c r="C3" s="369"/>
      <c r="D3" s="369"/>
      <c r="E3" s="369"/>
      <c r="F3" s="369"/>
      <c r="G3" s="369"/>
      <c r="H3" s="369"/>
      <c r="I3" s="369"/>
      <c r="J3" s="369"/>
      <c r="K3" s="52"/>
    </row>
    <row r="4" spans="1:20" ht="42" customHeight="1">
      <c r="A4" s="52"/>
      <c r="B4" s="52" t="str">
        <f>CONCATENATE("Patente : ",garde!D17)</f>
        <v>Patente : 32104787</v>
      </c>
      <c r="C4" s="380"/>
      <c r="D4" s="52"/>
      <c r="E4" s="52"/>
      <c r="F4" s="52"/>
      <c r="G4" s="52"/>
      <c r="H4" s="349" t="str">
        <f>CONCATENATE("Exercice ",garde!G11)</f>
        <v>Exercice </v>
      </c>
      <c r="I4" s="349"/>
      <c r="J4" s="349"/>
      <c r="K4" s="52"/>
      <c r="L4"/>
      <c r="M4"/>
      <c r="N4"/>
      <c r="O4"/>
      <c r="P4"/>
      <c r="Q4"/>
      <c r="R4"/>
      <c r="S4"/>
      <c r="T4"/>
    </row>
    <row r="5" spans="1:20" ht="12.75" customHeight="1">
      <c r="A5" s="313"/>
      <c r="B5" s="381" t="s">
        <v>89</v>
      </c>
      <c r="C5" s="382" t="s">
        <v>322</v>
      </c>
      <c r="D5" s="383" t="s">
        <v>323</v>
      </c>
      <c r="E5" s="383"/>
      <c r="F5" s="383"/>
      <c r="G5" s="351" t="s">
        <v>324</v>
      </c>
      <c r="H5" s="351"/>
      <c r="I5" s="351"/>
      <c r="J5" s="384" t="s">
        <v>325</v>
      </c>
      <c r="K5" s="52"/>
      <c r="L5"/>
      <c r="M5"/>
      <c r="N5"/>
      <c r="O5"/>
      <c r="P5"/>
      <c r="Q5"/>
      <c r="R5"/>
      <c r="S5"/>
      <c r="T5"/>
    </row>
    <row r="6" spans="1:20" ht="12.75">
      <c r="A6" s="313"/>
      <c r="B6" s="381"/>
      <c r="C6" s="382"/>
      <c r="D6" s="383"/>
      <c r="E6" s="383"/>
      <c r="F6" s="383"/>
      <c r="G6" s="351"/>
      <c r="H6" s="351"/>
      <c r="I6" s="351"/>
      <c r="J6" s="384"/>
      <c r="K6" s="52"/>
      <c r="L6"/>
      <c r="M6"/>
      <c r="N6"/>
      <c r="O6"/>
      <c r="P6"/>
      <c r="Q6"/>
      <c r="R6"/>
      <c r="S6"/>
      <c r="T6"/>
    </row>
    <row r="7" spans="1:20" ht="12.75">
      <c r="A7" s="313"/>
      <c r="B7" s="381"/>
      <c r="C7" s="382"/>
      <c r="D7" s="285" t="s">
        <v>326</v>
      </c>
      <c r="E7" s="285" t="s">
        <v>327</v>
      </c>
      <c r="F7" s="285" t="s">
        <v>328</v>
      </c>
      <c r="G7" s="285" t="s">
        <v>326</v>
      </c>
      <c r="H7" s="285" t="s">
        <v>327</v>
      </c>
      <c r="I7" s="285" t="s">
        <v>328</v>
      </c>
      <c r="J7" s="384"/>
      <c r="K7" s="52"/>
      <c r="L7"/>
      <c r="M7"/>
      <c r="N7"/>
      <c r="O7"/>
      <c r="P7"/>
      <c r="Q7"/>
      <c r="R7"/>
      <c r="S7"/>
      <c r="T7"/>
    </row>
    <row r="8" spans="1:20" ht="12.75" customHeight="1">
      <c r="A8" s="313"/>
      <c r="B8" s="385" t="s">
        <v>329</v>
      </c>
      <c r="C8" s="386"/>
      <c r="D8" s="386"/>
      <c r="E8" s="386"/>
      <c r="F8" s="386"/>
      <c r="G8" s="386"/>
      <c r="H8" s="288"/>
      <c r="I8" s="288"/>
      <c r="J8" s="288"/>
      <c r="K8" s="52"/>
      <c r="L8"/>
      <c r="M8"/>
      <c r="N8"/>
      <c r="O8"/>
      <c r="P8"/>
      <c r="Q8"/>
      <c r="R8"/>
      <c r="S8"/>
      <c r="T8"/>
    </row>
    <row r="9" spans="1:20" ht="12.75">
      <c r="A9" s="387"/>
      <c r="B9" s="385"/>
      <c r="C9" s="288">
        <v>0</v>
      </c>
      <c r="D9" s="288">
        <v>0</v>
      </c>
      <c r="E9" s="288">
        <v>0</v>
      </c>
      <c r="F9" s="288">
        <v>0</v>
      </c>
      <c r="G9" s="288">
        <v>0</v>
      </c>
      <c r="H9" s="288">
        <v>0</v>
      </c>
      <c r="I9" s="288">
        <v>0</v>
      </c>
      <c r="J9" s="288">
        <f>C9+D9+E9+F9-G9-H9-I9</f>
        <v>0</v>
      </c>
      <c r="K9" s="52"/>
      <c r="L9"/>
      <c r="M9"/>
      <c r="N9"/>
      <c r="O9"/>
      <c r="P9"/>
      <c r="Q9"/>
      <c r="R9"/>
      <c r="S9"/>
      <c r="T9"/>
    </row>
    <row r="10" spans="1:20" ht="12.75">
      <c r="A10" s="387"/>
      <c r="B10" s="385"/>
      <c r="C10" s="288"/>
      <c r="D10" s="288"/>
      <c r="E10" s="288"/>
      <c r="F10" s="288"/>
      <c r="G10" s="288"/>
      <c r="H10" s="288"/>
      <c r="I10" s="288"/>
      <c r="J10" s="288"/>
      <c r="K10" s="52"/>
      <c r="L10"/>
      <c r="M10"/>
      <c r="N10"/>
      <c r="O10"/>
      <c r="P10"/>
      <c r="Q10"/>
      <c r="R10"/>
      <c r="S10"/>
      <c r="T10"/>
    </row>
    <row r="11" spans="1:20" ht="12.75">
      <c r="A11" s="387"/>
      <c r="B11" s="385"/>
      <c r="C11" s="288"/>
      <c r="D11" s="288"/>
      <c r="E11" s="288"/>
      <c r="F11" s="288"/>
      <c r="G11" s="288"/>
      <c r="H11" s="288"/>
      <c r="I11" s="288"/>
      <c r="J11" s="288"/>
      <c r="K11" s="52"/>
      <c r="L11"/>
      <c r="M11"/>
      <c r="N11"/>
      <c r="O11"/>
      <c r="P11"/>
      <c r="Q11"/>
      <c r="R11"/>
      <c r="S11"/>
      <c r="T11"/>
    </row>
    <row r="12" spans="1:13" ht="12.75" customHeight="1">
      <c r="A12" s="387"/>
      <c r="B12" s="385" t="s">
        <v>330</v>
      </c>
      <c r="C12" s="288"/>
      <c r="D12" s="288"/>
      <c r="E12" s="288"/>
      <c r="F12" s="288"/>
      <c r="G12" s="288"/>
      <c r="H12" s="288"/>
      <c r="I12" s="288"/>
      <c r="J12" s="288">
        <v>0</v>
      </c>
      <c r="K12" s="52"/>
      <c r="L12"/>
      <c r="M12"/>
    </row>
    <row r="13" spans="1:13" ht="12.75">
      <c r="A13" s="387"/>
      <c r="B13" s="385"/>
      <c r="C13" s="288">
        <v>0</v>
      </c>
      <c r="D13" s="288"/>
      <c r="E13" s="288"/>
      <c r="F13" s="288">
        <v>0</v>
      </c>
      <c r="G13" s="288"/>
      <c r="H13" s="288"/>
      <c r="I13" s="288">
        <v>0</v>
      </c>
      <c r="J13" s="288">
        <f>C13+D13+E13+F13-G13-H13-I13</f>
        <v>0</v>
      </c>
      <c r="K13" s="52"/>
      <c r="L13"/>
      <c r="M13"/>
    </row>
    <row r="14" spans="1:13" ht="12.75">
      <c r="A14" s="387"/>
      <c r="B14" s="385"/>
      <c r="C14" s="288"/>
      <c r="D14" s="288"/>
      <c r="E14" s="288"/>
      <c r="F14" s="296"/>
      <c r="G14" s="288"/>
      <c r="H14" s="288"/>
      <c r="I14" s="288"/>
      <c r="J14" s="288"/>
      <c r="K14" s="52"/>
      <c r="L14"/>
      <c r="M14"/>
    </row>
    <row r="15" spans="1:13" ht="12.75" customHeight="1">
      <c r="A15" s="52"/>
      <c r="B15" s="385" t="s">
        <v>331</v>
      </c>
      <c r="C15" s="288"/>
      <c r="D15" s="288"/>
      <c r="E15" s="288"/>
      <c r="F15" s="296"/>
      <c r="G15" s="288"/>
      <c r="H15" s="288"/>
      <c r="I15" s="288"/>
      <c r="J15" s="288"/>
      <c r="K15" s="52"/>
      <c r="L15"/>
      <c r="M15"/>
    </row>
    <row r="16" spans="1:13" ht="12.75">
      <c r="A16" s="387"/>
      <c r="B16" s="385"/>
      <c r="C16" s="288">
        <v>0</v>
      </c>
      <c r="D16" s="288">
        <v>0</v>
      </c>
      <c r="E16" s="288">
        <v>0</v>
      </c>
      <c r="F16" s="288">
        <v>0</v>
      </c>
      <c r="G16" s="288">
        <v>0</v>
      </c>
      <c r="H16" s="288">
        <v>0</v>
      </c>
      <c r="I16" s="288">
        <v>0</v>
      </c>
      <c r="J16" s="288">
        <f>C16+D16+E16+F16-G16-H16-I16</f>
        <v>0</v>
      </c>
      <c r="K16" s="52"/>
      <c r="L16"/>
      <c r="M16"/>
    </row>
    <row r="17" spans="1:13" ht="12.75">
      <c r="A17" s="387"/>
      <c r="B17" s="385"/>
      <c r="C17" s="288"/>
      <c r="D17" s="288"/>
      <c r="E17" s="288"/>
      <c r="F17" s="288"/>
      <c r="G17" s="288"/>
      <c r="H17" s="288"/>
      <c r="I17" s="288"/>
      <c r="J17" s="288"/>
      <c r="K17" s="52"/>
      <c r="L17"/>
      <c r="M17"/>
    </row>
    <row r="18" spans="1:13" ht="12.75">
      <c r="A18" s="387"/>
      <c r="B18" s="388" t="s">
        <v>332</v>
      </c>
      <c r="C18" s="294">
        <f>SUM(C8:C17)</f>
        <v>0</v>
      </c>
      <c r="D18" s="294">
        <f>SUM(D8:D17)</f>
        <v>0</v>
      </c>
      <c r="E18" s="294">
        <f>SUM(E8:E17)</f>
        <v>0</v>
      </c>
      <c r="F18" s="294">
        <f>SUM(F8:F17)</f>
        <v>0</v>
      </c>
      <c r="G18" s="294">
        <f>SUM(G8:G17)</f>
        <v>0</v>
      </c>
      <c r="H18" s="294">
        <f>SUM(H8:H17)</f>
        <v>0</v>
      </c>
      <c r="I18" s="294">
        <f>SUM(I8:I17)</f>
        <v>0</v>
      </c>
      <c r="J18" s="294">
        <f>SUM(J8:J17)</f>
        <v>0</v>
      </c>
      <c r="K18" s="52"/>
      <c r="L18"/>
      <c r="M18"/>
    </row>
    <row r="19" spans="1:13" ht="12.75" customHeight="1">
      <c r="A19" s="387"/>
      <c r="B19" s="385" t="s">
        <v>333</v>
      </c>
      <c r="C19" s="288"/>
      <c r="D19" s="288"/>
      <c r="E19" s="288"/>
      <c r="F19" s="288"/>
      <c r="G19" s="288"/>
      <c r="H19" s="288"/>
      <c r="I19" s="288"/>
      <c r="J19" s="288"/>
      <c r="K19" s="52"/>
      <c r="L19"/>
      <c r="M19"/>
    </row>
    <row r="20" spans="1:13" ht="12.75">
      <c r="A20" s="52"/>
      <c r="B20" s="385"/>
      <c r="C20" s="288"/>
      <c r="D20" s="288"/>
      <c r="E20" s="288"/>
      <c r="F20" s="288"/>
      <c r="G20" s="288"/>
      <c r="H20" s="288"/>
      <c r="I20" s="288"/>
      <c r="J20" s="288"/>
      <c r="K20" s="52"/>
      <c r="L20"/>
      <c r="M20"/>
    </row>
    <row r="21" spans="1:13" ht="12.75">
      <c r="A21" s="387"/>
      <c r="B21" s="385"/>
      <c r="C21" s="288">
        <v>0</v>
      </c>
      <c r="D21" s="288">
        <v>0</v>
      </c>
      <c r="E21" s="288">
        <v>0</v>
      </c>
      <c r="F21" s="288">
        <v>0</v>
      </c>
      <c r="G21" s="288">
        <v>0</v>
      </c>
      <c r="H21" s="288">
        <v>0</v>
      </c>
      <c r="I21" s="288">
        <v>0</v>
      </c>
      <c r="J21" s="288">
        <f>C21+D21+E21+F21-G21-H21-I21</f>
        <v>0</v>
      </c>
      <c r="K21" s="52"/>
      <c r="L21"/>
      <c r="M21"/>
    </row>
    <row r="22" spans="1:13" ht="12.75">
      <c r="A22" s="387"/>
      <c r="B22" s="385"/>
      <c r="C22" s="288"/>
      <c r="D22" s="288"/>
      <c r="E22" s="288"/>
      <c r="F22" s="288"/>
      <c r="G22" s="288"/>
      <c r="H22" s="288"/>
      <c r="I22" s="288"/>
      <c r="J22" s="288"/>
      <c r="K22" s="52"/>
      <c r="L22"/>
      <c r="M22"/>
    </row>
    <row r="23" spans="1:13" ht="12.75">
      <c r="A23" s="387"/>
      <c r="B23" s="385"/>
      <c r="C23" s="288"/>
      <c r="D23" s="288"/>
      <c r="E23" s="288"/>
      <c r="F23" s="288"/>
      <c r="G23" s="288"/>
      <c r="H23" s="288"/>
      <c r="I23" s="288"/>
      <c r="J23" s="288"/>
      <c r="K23" s="52"/>
      <c r="L23"/>
      <c r="M23"/>
    </row>
    <row r="24" spans="1:13" ht="12.75" customHeight="1">
      <c r="A24" s="387"/>
      <c r="B24" s="385" t="s">
        <v>334</v>
      </c>
      <c r="C24" s="288"/>
      <c r="D24" s="288"/>
      <c r="E24" s="288"/>
      <c r="F24" s="288"/>
      <c r="G24" s="288"/>
      <c r="H24" s="288"/>
      <c r="I24" s="288">
        <v>0</v>
      </c>
      <c r="J24" s="288">
        <f>+F24+C24-I24</f>
        <v>0</v>
      </c>
      <c r="K24" s="52"/>
      <c r="L24"/>
      <c r="M24"/>
    </row>
    <row r="25" spans="1:13" ht="12.75">
      <c r="A25" s="387"/>
      <c r="B25" s="385"/>
      <c r="C25" s="288">
        <v>0</v>
      </c>
      <c r="D25" s="288">
        <v>0</v>
      </c>
      <c r="E25" s="288">
        <v>0</v>
      </c>
      <c r="F25" s="288">
        <v>0</v>
      </c>
      <c r="G25" s="288">
        <v>0</v>
      </c>
      <c r="H25" s="288">
        <v>0</v>
      </c>
      <c r="I25" s="288">
        <v>0</v>
      </c>
      <c r="J25" s="288">
        <f>C25+D25+E25+F25-G25-H25-I25</f>
        <v>0</v>
      </c>
      <c r="K25" s="52"/>
      <c r="L25"/>
      <c r="M25"/>
    </row>
    <row r="26" spans="1:11" ht="12.75">
      <c r="A26" s="387"/>
      <c r="B26" s="385"/>
      <c r="C26" s="288"/>
      <c r="D26" s="288"/>
      <c r="E26" s="288"/>
      <c r="F26" s="288"/>
      <c r="G26" s="288"/>
      <c r="H26" s="288"/>
      <c r="I26" s="288"/>
      <c r="J26" s="288"/>
      <c r="K26" s="52"/>
    </row>
    <row r="27" spans="1:11" ht="12.75">
      <c r="A27" s="387"/>
      <c r="B27" s="385"/>
      <c r="C27" s="288"/>
      <c r="D27" s="288"/>
      <c r="E27" s="288"/>
      <c r="F27" s="288"/>
      <c r="G27" s="288"/>
      <c r="H27" s="288"/>
      <c r="I27" s="288"/>
      <c r="J27" s="288"/>
      <c r="K27" s="52"/>
    </row>
    <row r="28" spans="1:11" ht="12.75" customHeight="1">
      <c r="A28" s="387"/>
      <c r="B28" s="385" t="s">
        <v>335</v>
      </c>
      <c r="C28" s="288"/>
      <c r="D28" s="288"/>
      <c r="E28" s="288"/>
      <c r="F28" s="288"/>
      <c r="G28" s="288"/>
      <c r="H28" s="288"/>
      <c r="I28" s="288"/>
      <c r="J28" s="288"/>
      <c r="K28" s="52"/>
    </row>
    <row r="29" spans="1:11" ht="12.75">
      <c r="A29" s="52"/>
      <c r="B29" s="385"/>
      <c r="C29" s="288">
        <v>0</v>
      </c>
      <c r="D29" s="288"/>
      <c r="E29" s="288">
        <v>0</v>
      </c>
      <c r="F29" s="288"/>
      <c r="G29" s="288"/>
      <c r="H29" s="288">
        <v>0</v>
      </c>
      <c r="I29" s="288"/>
      <c r="J29" s="288">
        <f>C29+D29+E29+F29-G29-H29-I29</f>
        <v>0</v>
      </c>
      <c r="K29" s="52"/>
    </row>
    <row r="30" spans="1:11" ht="12.75">
      <c r="A30" s="52"/>
      <c r="B30" s="385"/>
      <c r="C30" s="288"/>
      <c r="D30" s="288"/>
      <c r="E30" s="288"/>
      <c r="F30" s="288"/>
      <c r="G30" s="288"/>
      <c r="H30" s="288"/>
      <c r="I30" s="288"/>
      <c r="J30" s="288"/>
      <c r="K30" s="52"/>
    </row>
    <row r="31" spans="1:11" ht="12.75">
      <c r="A31" s="52"/>
      <c r="B31" s="388" t="s">
        <v>336</v>
      </c>
      <c r="C31" s="294">
        <f>SUM(C19:C30)</f>
        <v>0</v>
      </c>
      <c r="D31" s="294">
        <f>SUM(D19:D30)</f>
        <v>0</v>
      </c>
      <c r="E31" s="294">
        <f>SUM(E19:E30)</f>
        <v>0</v>
      </c>
      <c r="F31" s="294">
        <f>SUM(F19:F30)</f>
        <v>0</v>
      </c>
      <c r="G31" s="294">
        <f>SUM(G19:G30)</f>
        <v>0</v>
      </c>
      <c r="H31" s="294">
        <f>SUM(H19:H30)</f>
        <v>0</v>
      </c>
      <c r="I31" s="294">
        <f>SUM(I19:I30)</f>
        <v>0</v>
      </c>
      <c r="J31" s="294">
        <f>SUM(J19:J30)</f>
        <v>0</v>
      </c>
      <c r="K31" s="52"/>
    </row>
    <row r="32" spans="1:11" ht="12.75">
      <c r="A32" s="52"/>
      <c r="B32" s="389"/>
      <c r="C32" s="390"/>
      <c r="D32" s="390"/>
      <c r="E32" s="390"/>
      <c r="F32" s="390"/>
      <c r="G32" s="390"/>
      <c r="H32" s="390"/>
      <c r="I32" s="390"/>
      <c r="J32" s="390"/>
      <c r="K32" s="52"/>
    </row>
    <row r="33" spans="1:11" ht="12.75">
      <c r="A33" s="52"/>
      <c r="B33" s="391" t="s">
        <v>337</v>
      </c>
      <c r="C33" s="392">
        <f>+C31+C18</f>
        <v>0</v>
      </c>
      <c r="D33" s="392">
        <f>+D31+D18</f>
        <v>0</v>
      </c>
      <c r="E33" s="392">
        <f>+E31+E18</f>
        <v>0</v>
      </c>
      <c r="F33" s="392">
        <f>+F31+F18</f>
        <v>0</v>
      </c>
      <c r="G33" s="392">
        <f>+G31+G18</f>
        <v>0</v>
      </c>
      <c r="H33" s="392">
        <f>+H31+H18</f>
        <v>0</v>
      </c>
      <c r="I33" s="392">
        <f>+I31+I18</f>
        <v>0</v>
      </c>
      <c r="J33" s="392">
        <f>+J31+J18</f>
        <v>0</v>
      </c>
      <c r="K33" s="52"/>
    </row>
    <row r="34" spans="1:11" ht="12.75">
      <c r="A34" s="52"/>
      <c r="B34" s="393"/>
      <c r="C34" s="394"/>
      <c r="D34" s="394"/>
      <c r="E34" s="394"/>
      <c r="F34" s="394"/>
      <c r="G34" s="394"/>
      <c r="H34" s="394"/>
      <c r="I34" s="394"/>
      <c r="J34" s="394"/>
      <c r="K34" s="52"/>
    </row>
    <row r="35" spans="1:11" ht="12.75">
      <c r="A35" s="52"/>
      <c r="B35" s="52"/>
      <c r="C35" s="380"/>
      <c r="D35" s="52"/>
      <c r="E35" s="52"/>
      <c r="F35" s="52"/>
      <c r="G35" s="52"/>
      <c r="H35" s="52"/>
      <c r="I35" s="52"/>
      <c r="J35" s="380"/>
      <c r="K35" s="52"/>
    </row>
    <row r="36" spans="1:11" ht="12.75">
      <c r="A36" s="52"/>
      <c r="B36" s="52"/>
      <c r="C36" s="380"/>
      <c r="D36" s="52"/>
      <c r="E36" s="52"/>
      <c r="F36" s="52"/>
      <c r="G36" s="52"/>
      <c r="H36" s="52"/>
      <c r="I36" s="52"/>
      <c r="J36" s="380"/>
      <c r="K36" s="52"/>
    </row>
    <row r="37" spans="1:11" ht="12.75">
      <c r="A37" s="52"/>
      <c r="B37" s="52"/>
      <c r="C37" s="380"/>
      <c r="D37" s="52"/>
      <c r="E37" s="52"/>
      <c r="F37" s="52"/>
      <c r="G37" s="52"/>
      <c r="H37" s="52"/>
      <c r="I37" s="52"/>
      <c r="J37" s="380"/>
      <c r="K37" s="52"/>
    </row>
    <row r="39" spans="2:10" ht="12.75">
      <c r="B39"/>
      <c r="C39" s="395"/>
      <c r="D39"/>
      <c r="E39"/>
      <c r="F39"/>
      <c r="G39"/>
      <c r="H39"/>
      <c r="I39"/>
      <c r="J39" s="395"/>
    </row>
    <row r="40" spans="2:10" ht="12.75">
      <c r="B40"/>
      <c r="C40" s="395"/>
      <c r="D40"/>
      <c r="E40"/>
      <c r="F40"/>
      <c r="G40"/>
      <c r="H40"/>
      <c r="I40"/>
      <c r="J40" s="395"/>
    </row>
    <row r="41" spans="2:10" ht="12.75">
      <c r="B41"/>
      <c r="C41"/>
      <c r="D41"/>
      <c r="E41"/>
      <c r="F41"/>
      <c r="G41"/>
      <c r="H41"/>
      <c r="I41"/>
      <c r="J41"/>
    </row>
    <row r="42" spans="2:10" ht="12.75">
      <c r="B42"/>
      <c r="C42"/>
      <c r="D42"/>
      <c r="E42"/>
      <c r="F42"/>
      <c r="G42"/>
      <c r="H42"/>
      <c r="I42"/>
      <c r="J42"/>
    </row>
    <row r="43" spans="2:10" ht="12.75">
      <c r="B43"/>
      <c r="C43"/>
      <c r="D43"/>
      <c r="E43"/>
      <c r="F43"/>
      <c r="G43"/>
      <c r="H43"/>
      <c r="I43"/>
      <c r="J43"/>
    </row>
    <row r="44" spans="2:10" ht="12.75">
      <c r="B44"/>
      <c r="C44"/>
      <c r="D44"/>
      <c r="E44"/>
      <c r="F44"/>
      <c r="G44"/>
      <c r="H44"/>
      <c r="I44"/>
      <c r="J44"/>
    </row>
    <row r="45" spans="2:10" ht="12.75">
      <c r="B45"/>
      <c r="C45"/>
      <c r="D45"/>
      <c r="E45"/>
      <c r="F45"/>
      <c r="G45"/>
      <c r="H45"/>
      <c r="I45"/>
      <c r="J45"/>
    </row>
    <row r="46" spans="2:10" ht="12.75">
      <c r="B46"/>
      <c r="C46"/>
      <c r="D46"/>
      <c r="E46"/>
      <c r="F46"/>
      <c r="G46"/>
      <c r="H46"/>
      <c r="I46"/>
      <c r="J46"/>
    </row>
    <row r="47" spans="2:10" ht="12.75">
      <c r="B47"/>
      <c r="C47"/>
      <c r="D47"/>
      <c r="E47"/>
      <c r="F47"/>
      <c r="G47"/>
      <c r="H47"/>
      <c r="I47"/>
      <c r="J47"/>
    </row>
    <row r="48" spans="2:10" ht="12.75">
      <c r="B48"/>
      <c r="C48"/>
      <c r="D48"/>
      <c r="E48"/>
      <c r="F48"/>
      <c r="G48"/>
      <c r="H48"/>
      <c r="I48"/>
      <c r="J48"/>
    </row>
    <row r="49" spans="2:10" ht="12.75">
      <c r="B49"/>
      <c r="C49"/>
      <c r="D49"/>
      <c r="E49"/>
      <c r="F49"/>
      <c r="G49"/>
      <c r="H49"/>
      <c r="I49"/>
      <c r="J49"/>
    </row>
    <row r="50" spans="2:10" ht="12.75">
      <c r="B50"/>
      <c r="C50"/>
      <c r="D50"/>
      <c r="E50"/>
      <c r="F50"/>
      <c r="G50"/>
      <c r="H50"/>
      <c r="I50"/>
      <c r="J50"/>
    </row>
    <row r="51" spans="2:10" ht="12.75">
      <c r="B51"/>
      <c r="C51"/>
      <c r="D51"/>
      <c r="E51"/>
      <c r="F51"/>
      <c r="G51"/>
      <c r="H51"/>
      <c r="I51"/>
      <c r="J51"/>
    </row>
    <row r="52" spans="2:10" ht="12.75">
      <c r="B52"/>
      <c r="C52"/>
      <c r="D52"/>
      <c r="E52"/>
      <c r="F52"/>
      <c r="G52"/>
      <c r="H52"/>
      <c r="I52"/>
      <c r="J52"/>
    </row>
    <row r="53" spans="2:10" ht="12.75">
      <c r="B53"/>
      <c r="C53"/>
      <c r="D53"/>
      <c r="E53"/>
      <c r="F53"/>
      <c r="G53"/>
      <c r="H53"/>
      <c r="I53"/>
      <c r="J53"/>
    </row>
    <row r="54" spans="2:10" ht="12.75">
      <c r="B54"/>
      <c r="C54"/>
      <c r="D54"/>
      <c r="E54"/>
      <c r="F54"/>
      <c r="G54"/>
      <c r="H54"/>
      <c r="I54"/>
      <c r="J54"/>
    </row>
    <row r="55" spans="2:10" ht="12.75">
      <c r="B55"/>
      <c r="C55"/>
      <c r="D55"/>
      <c r="E55"/>
      <c r="F55"/>
      <c r="G55"/>
      <c r="H55"/>
      <c r="I55"/>
      <c r="J55"/>
    </row>
    <row r="56" spans="2:10" ht="12.75">
      <c r="B56"/>
      <c r="C56"/>
      <c r="D56"/>
      <c r="E56"/>
      <c r="F56"/>
      <c r="G56"/>
      <c r="H56"/>
      <c r="I56"/>
      <c r="J56"/>
    </row>
    <row r="57" spans="2:10" ht="12.75">
      <c r="B57"/>
      <c r="C57"/>
      <c r="D57"/>
      <c r="E57"/>
      <c r="F57"/>
      <c r="G57"/>
      <c r="H57"/>
      <c r="I57"/>
      <c r="J57"/>
    </row>
    <row r="58" spans="2:10" ht="12.75">
      <c r="B58"/>
      <c r="C58"/>
      <c r="D58"/>
      <c r="E58"/>
      <c r="F58"/>
      <c r="G58"/>
      <c r="H58"/>
      <c r="I58"/>
      <c r="J58"/>
    </row>
    <row r="59" spans="2:10" ht="12.75">
      <c r="B59"/>
      <c r="C59"/>
      <c r="D59"/>
      <c r="E59"/>
      <c r="F59"/>
      <c r="G59"/>
      <c r="H59"/>
      <c r="I59"/>
      <c r="J59"/>
    </row>
    <row r="60" spans="2:10" ht="12.75">
      <c r="B60"/>
      <c r="C60"/>
      <c r="D60"/>
      <c r="E60"/>
      <c r="F60"/>
      <c r="G60"/>
      <c r="H60"/>
      <c r="I60"/>
      <c r="J60"/>
    </row>
    <row r="61" spans="2:10" ht="12.75">
      <c r="B61"/>
      <c r="C61"/>
      <c r="D61"/>
      <c r="E61"/>
      <c r="F61"/>
      <c r="G61"/>
      <c r="H61"/>
      <c r="I61"/>
      <c r="J61"/>
    </row>
    <row r="62" spans="2:10" ht="12.75">
      <c r="B62"/>
      <c r="C62"/>
      <c r="D62"/>
      <c r="E62"/>
      <c r="F62"/>
      <c r="G62"/>
      <c r="H62"/>
      <c r="I62"/>
      <c r="J62"/>
    </row>
    <row r="63" spans="2:10" ht="12.75">
      <c r="B63"/>
      <c r="C63"/>
      <c r="D63"/>
      <c r="E63"/>
      <c r="F63"/>
      <c r="G63"/>
      <c r="H63"/>
      <c r="I63"/>
      <c r="J63"/>
    </row>
    <row r="64" spans="2:10" ht="12.75">
      <c r="B64"/>
      <c r="C64"/>
      <c r="D64"/>
      <c r="E64"/>
      <c r="F64"/>
      <c r="G64"/>
      <c r="H64"/>
      <c r="I64"/>
      <c r="J64"/>
    </row>
    <row r="65" spans="2:10" ht="12.75">
      <c r="B65"/>
      <c r="C65"/>
      <c r="D65"/>
      <c r="E65"/>
      <c r="F65"/>
      <c r="G65"/>
      <c r="H65"/>
      <c r="I65"/>
      <c r="J65"/>
    </row>
    <row r="66" spans="2:10" ht="12.75">
      <c r="B66"/>
      <c r="C66"/>
      <c r="D66"/>
      <c r="E66"/>
      <c r="F66"/>
      <c r="G66"/>
      <c r="H66"/>
      <c r="I66"/>
      <c r="J66"/>
    </row>
    <row r="67" spans="2:10" ht="12.75">
      <c r="B67"/>
      <c r="C67"/>
      <c r="D67"/>
      <c r="E67"/>
      <c r="F67"/>
      <c r="G67"/>
      <c r="H67"/>
      <c r="I67"/>
      <c r="J67"/>
    </row>
    <row r="68" spans="2:10" ht="12.75">
      <c r="B68"/>
      <c r="C68"/>
      <c r="D68"/>
      <c r="E68"/>
      <c r="F68"/>
      <c r="G68"/>
      <c r="H68"/>
      <c r="I68"/>
      <c r="J68"/>
    </row>
    <row r="69" spans="2:10" ht="12.75">
      <c r="B69"/>
      <c r="C69"/>
      <c r="D69"/>
      <c r="E69"/>
      <c r="F69"/>
      <c r="G69"/>
      <c r="H69"/>
      <c r="I69"/>
      <c r="J69"/>
    </row>
    <row r="70" spans="2:10" ht="12.75">
      <c r="B70"/>
      <c r="C70"/>
      <c r="D70"/>
      <c r="E70"/>
      <c r="F70"/>
      <c r="G70"/>
      <c r="H70"/>
      <c r="I70"/>
      <c r="J70"/>
    </row>
    <row r="71" spans="2:10" ht="12.75">
      <c r="B71"/>
      <c r="C71"/>
      <c r="D71"/>
      <c r="E71"/>
      <c r="F71"/>
      <c r="G71"/>
      <c r="H71"/>
      <c r="I71"/>
      <c r="J71"/>
    </row>
    <row r="72" spans="2:10" ht="12.75">
      <c r="B72"/>
      <c r="C72"/>
      <c r="D72"/>
      <c r="E72"/>
      <c r="F72"/>
      <c r="G72"/>
      <c r="H72"/>
      <c r="I72"/>
      <c r="J72"/>
    </row>
    <row r="73" spans="2:10" ht="12.75">
      <c r="B73"/>
      <c r="C73"/>
      <c r="D73"/>
      <c r="E73"/>
      <c r="F73"/>
      <c r="G73"/>
      <c r="H73"/>
      <c r="I73"/>
      <c r="J73"/>
    </row>
    <row r="74" spans="2:10" ht="12.75">
      <c r="B74"/>
      <c r="C74"/>
      <c r="D74"/>
      <c r="E74"/>
      <c r="F74"/>
      <c r="G74"/>
      <c r="H74"/>
      <c r="I74"/>
      <c r="J74"/>
    </row>
    <row r="75" spans="2:10" ht="12.75">
      <c r="B75"/>
      <c r="C75"/>
      <c r="D75"/>
      <c r="E75"/>
      <c r="F75"/>
      <c r="G75"/>
      <c r="H75"/>
      <c r="I75"/>
      <c r="J75"/>
    </row>
    <row r="76" spans="2:10" ht="12.75">
      <c r="B76"/>
      <c r="C76"/>
      <c r="D76"/>
      <c r="E76"/>
      <c r="F76"/>
      <c r="G76"/>
      <c r="H76"/>
      <c r="I76"/>
      <c r="J76"/>
    </row>
    <row r="77" spans="2:10" ht="12.75">
      <c r="B77"/>
      <c r="C77"/>
      <c r="D77"/>
      <c r="E77"/>
      <c r="F77"/>
      <c r="G77"/>
      <c r="H77"/>
      <c r="I77"/>
      <c r="J77"/>
    </row>
    <row r="78" spans="2:10" ht="12.75">
      <c r="B78"/>
      <c r="C78"/>
      <c r="D78"/>
      <c r="E78"/>
      <c r="F78"/>
      <c r="G78"/>
      <c r="H78"/>
      <c r="I78"/>
      <c r="J78"/>
    </row>
    <row r="79" spans="2:10" ht="12.75">
      <c r="B79"/>
      <c r="C79"/>
      <c r="D79"/>
      <c r="E79"/>
      <c r="F79"/>
      <c r="G79"/>
      <c r="H79"/>
      <c r="I79"/>
      <c r="J79"/>
    </row>
  </sheetData>
  <sheetProtection selectLockedCells="1" selectUnlockedCells="1"/>
  <mergeCells count="15">
    <mergeCell ref="H1:J1"/>
    <mergeCell ref="I2:J2"/>
    <mergeCell ref="B3:J3"/>
    <mergeCell ref="H4:J4"/>
    <mergeCell ref="B5:B7"/>
    <mergeCell ref="C5:C7"/>
    <mergeCell ref="D5:F6"/>
    <mergeCell ref="G5:I6"/>
    <mergeCell ref="J5:J7"/>
    <mergeCell ref="B8:B11"/>
    <mergeCell ref="B12:B14"/>
    <mergeCell ref="B15:B17"/>
    <mergeCell ref="B19:B23"/>
    <mergeCell ref="B24:B27"/>
    <mergeCell ref="B28:B30"/>
  </mergeCells>
  <printOptions/>
  <pageMargins left="0.07847222222222222" right="0.07847222222222222" top="0.07847222222222222" bottom="0.07847222222222222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showGridLines="0" showZeros="0" view="pageBreakPreview" zoomScaleSheetLayoutView="100" workbookViewId="0" topLeftCell="A1">
      <selection activeCell="C33" sqref="C33"/>
    </sheetView>
  </sheetViews>
  <sheetFormatPr defaultColWidth="11.421875" defaultRowHeight="12.75"/>
  <cols>
    <col min="1" max="1" width="3.7109375" style="1" customWidth="1"/>
    <col min="2" max="3" width="19.421875" style="1" customWidth="1"/>
    <col min="4" max="9" width="19.421875" style="367" customWidth="1"/>
    <col min="10" max="10" width="3.7109375" style="1" customWidth="1"/>
    <col min="11" max="16384" width="11.421875" style="1" customWidth="1"/>
  </cols>
  <sheetData>
    <row r="1" spans="1:10" ht="27.75" customHeight="1">
      <c r="A1" s="52"/>
      <c r="B1" s="52" t="s">
        <v>338</v>
      </c>
      <c r="C1" s="396"/>
      <c r="D1" s="380"/>
      <c r="E1" s="380"/>
      <c r="F1" s="380"/>
      <c r="G1" s="397" t="str">
        <f>CONCATENATE("Raison social :",garde!D15)</f>
        <v>Raison social :FITCO SARL</v>
      </c>
      <c r="H1" s="397"/>
      <c r="I1" s="397"/>
      <c r="J1" s="52"/>
    </row>
    <row r="2" spans="1:10" ht="26.25" customHeight="1">
      <c r="A2" s="52"/>
      <c r="B2" s="348"/>
      <c r="C2" s="398"/>
      <c r="D2" s="399"/>
      <c r="E2" s="399"/>
      <c r="F2" s="400"/>
      <c r="G2" s="400"/>
      <c r="H2" s="58" t="str">
        <f>garde!B9</f>
        <v>(Modéle Comptable Simplifié)</v>
      </c>
      <c r="I2" s="58"/>
      <c r="J2" s="52"/>
    </row>
    <row r="3" spans="1:10" ht="27.75" customHeight="1">
      <c r="A3" s="52"/>
      <c r="B3" s="369" t="s">
        <v>339</v>
      </c>
      <c r="C3" s="369"/>
      <c r="D3" s="369"/>
      <c r="E3" s="369"/>
      <c r="F3" s="369"/>
      <c r="G3" s="369"/>
      <c r="H3" s="369"/>
      <c r="I3" s="369"/>
      <c r="J3" s="52"/>
    </row>
    <row r="4" spans="1:10" ht="42" customHeight="1">
      <c r="A4" s="52"/>
      <c r="B4" s="52"/>
      <c r="C4" s="52"/>
      <c r="D4" s="380"/>
      <c r="E4" s="380"/>
      <c r="F4" s="380"/>
      <c r="G4" s="399"/>
      <c r="H4" s="380"/>
      <c r="I4" s="380"/>
      <c r="J4" s="52"/>
    </row>
    <row r="5" spans="1:10" ht="12.75">
      <c r="A5" s="52"/>
      <c r="B5" s="52" t="str">
        <f>CONCATENATE("Patente : ",garde!D17)</f>
        <v>Patente : 32104787</v>
      </c>
      <c r="C5" s="52"/>
      <c r="D5" s="380"/>
      <c r="E5" s="380"/>
      <c r="F5" s="380"/>
      <c r="G5" s="401" t="str">
        <f>CONCATENATE("Exercice ",garde!E11)</f>
        <v>Exercice du 01/01/2009 au 31/12/2009</v>
      </c>
      <c r="H5" s="401"/>
      <c r="I5" s="401"/>
      <c r="J5" s="52"/>
    </row>
    <row r="6" spans="1:10" ht="12.75" customHeight="1">
      <c r="A6" s="52"/>
      <c r="B6" s="402" t="s">
        <v>340</v>
      </c>
      <c r="C6" s="402" t="s">
        <v>341</v>
      </c>
      <c r="D6" s="382" t="s">
        <v>342</v>
      </c>
      <c r="E6" s="382" t="s">
        <v>343</v>
      </c>
      <c r="F6" s="382" t="s">
        <v>344</v>
      </c>
      <c r="G6" s="382" t="s">
        <v>345</v>
      </c>
      <c r="H6" s="382" t="s">
        <v>346</v>
      </c>
      <c r="I6" s="382" t="s">
        <v>347</v>
      </c>
      <c r="J6" s="52"/>
    </row>
    <row r="7" spans="1:10" ht="12.75">
      <c r="A7" s="52"/>
      <c r="B7" s="402"/>
      <c r="C7" s="402"/>
      <c r="D7" s="382"/>
      <c r="E7" s="382"/>
      <c r="F7" s="382"/>
      <c r="G7" s="382"/>
      <c r="H7" s="382"/>
      <c r="I7" s="382"/>
      <c r="J7" s="52"/>
    </row>
    <row r="8" spans="1:10" ht="12.75">
      <c r="A8" s="52"/>
      <c r="B8" s="402"/>
      <c r="C8" s="402"/>
      <c r="D8" s="382"/>
      <c r="E8" s="382"/>
      <c r="F8" s="382"/>
      <c r="G8" s="382"/>
      <c r="H8" s="382"/>
      <c r="I8" s="382"/>
      <c r="J8" s="52"/>
    </row>
    <row r="9" spans="1:10" ht="12.75">
      <c r="A9" s="52"/>
      <c r="B9" s="402"/>
      <c r="C9" s="402"/>
      <c r="D9" s="382"/>
      <c r="E9" s="382"/>
      <c r="F9" s="382"/>
      <c r="G9" s="382"/>
      <c r="H9" s="382"/>
      <c r="I9" s="382"/>
      <c r="J9" s="52"/>
    </row>
    <row r="10" spans="1:10" ht="12.75">
      <c r="A10" s="52"/>
      <c r="B10" s="403"/>
      <c r="C10" s="403"/>
      <c r="D10" s="403"/>
      <c r="E10" s="403"/>
      <c r="F10" s="403"/>
      <c r="G10" s="403"/>
      <c r="H10" s="403"/>
      <c r="I10" s="288"/>
      <c r="J10" s="52"/>
    </row>
    <row r="11" spans="1:10" ht="12.75">
      <c r="A11" s="52"/>
      <c r="B11" s="403"/>
      <c r="C11" s="403"/>
      <c r="D11" s="403"/>
      <c r="E11" s="403"/>
      <c r="F11" s="403"/>
      <c r="G11" s="403"/>
      <c r="H11" s="403"/>
      <c r="I11" s="288"/>
      <c r="J11" s="52"/>
    </row>
    <row r="12" spans="1:10" ht="12.75">
      <c r="A12" s="52"/>
      <c r="B12" s="403"/>
      <c r="C12" s="403"/>
      <c r="D12" s="403"/>
      <c r="E12" s="403"/>
      <c r="F12" s="403"/>
      <c r="G12" s="403"/>
      <c r="H12" s="403"/>
      <c r="I12" s="288"/>
      <c r="J12" s="52"/>
    </row>
    <row r="13" spans="1:10" ht="12.75">
      <c r="A13" s="52"/>
      <c r="B13" s="403"/>
      <c r="C13" s="403"/>
      <c r="D13" s="403"/>
      <c r="E13" s="403"/>
      <c r="F13" s="403"/>
      <c r="G13" s="403"/>
      <c r="H13" s="403"/>
      <c r="I13" s="288"/>
      <c r="J13" s="52"/>
    </row>
    <row r="14" spans="1:10" ht="12.75">
      <c r="A14" s="52"/>
      <c r="B14" s="403"/>
      <c r="C14" s="403"/>
      <c r="D14" s="403"/>
      <c r="E14" s="403"/>
      <c r="F14" s="403"/>
      <c r="G14" s="403"/>
      <c r="H14" s="403"/>
      <c r="I14" s="288"/>
      <c r="J14" s="52"/>
    </row>
    <row r="15" spans="1:10" ht="12.75">
      <c r="A15" s="52"/>
      <c r="B15" s="403"/>
      <c r="C15" s="403"/>
      <c r="D15" s="403"/>
      <c r="E15" s="403"/>
      <c r="F15" s="403"/>
      <c r="G15" s="403"/>
      <c r="H15" s="403"/>
      <c r="I15" s="288"/>
      <c r="J15" s="52"/>
    </row>
    <row r="16" spans="1:10" ht="12.75">
      <c r="A16" s="52"/>
      <c r="B16" s="403"/>
      <c r="C16" s="403"/>
      <c r="D16" s="403"/>
      <c r="E16" s="403"/>
      <c r="F16" s="403"/>
      <c r="G16" s="403"/>
      <c r="H16" s="403"/>
      <c r="I16" s="288"/>
      <c r="J16" s="52"/>
    </row>
    <row r="17" spans="1:10" ht="12.75">
      <c r="A17" s="52"/>
      <c r="B17" s="403"/>
      <c r="C17" s="403"/>
      <c r="D17" s="403"/>
      <c r="E17" s="403"/>
      <c r="F17" s="403"/>
      <c r="G17" s="403"/>
      <c r="H17" s="403"/>
      <c r="I17" s="288"/>
      <c r="J17" s="52"/>
    </row>
    <row r="18" spans="1:10" ht="12.75">
      <c r="A18" s="52"/>
      <c r="B18" s="403"/>
      <c r="C18" s="403"/>
      <c r="D18" s="403"/>
      <c r="E18" s="403"/>
      <c r="F18" s="403"/>
      <c r="G18" s="403"/>
      <c r="H18" s="403"/>
      <c r="I18" s="288"/>
      <c r="J18" s="52"/>
    </row>
    <row r="19" spans="1:10" ht="12.75">
      <c r="A19" s="52"/>
      <c r="B19" s="403"/>
      <c r="C19" s="403"/>
      <c r="D19" s="403"/>
      <c r="E19" s="403"/>
      <c r="F19" s="403"/>
      <c r="G19" s="403"/>
      <c r="H19" s="403"/>
      <c r="I19" s="288"/>
      <c r="J19" s="52"/>
    </row>
    <row r="20" spans="1:10" ht="12.75">
      <c r="A20" s="52"/>
      <c r="B20" s="403"/>
      <c r="C20" s="403"/>
      <c r="D20" s="403"/>
      <c r="E20" s="404"/>
      <c r="F20" s="403"/>
      <c r="G20" s="403"/>
      <c r="H20" s="403"/>
      <c r="I20" s="288"/>
      <c r="J20" s="52"/>
    </row>
    <row r="21" spans="1:10" ht="12.75">
      <c r="A21" s="52"/>
      <c r="B21" s="403"/>
      <c r="C21" s="403"/>
      <c r="D21" s="403"/>
      <c r="E21" s="405"/>
      <c r="F21" s="403"/>
      <c r="G21" s="403"/>
      <c r="H21" s="403"/>
      <c r="I21" s="288"/>
      <c r="J21" s="52"/>
    </row>
    <row r="22" spans="1:10" ht="12.75">
      <c r="A22" s="52"/>
      <c r="B22" s="403"/>
      <c r="C22" s="403"/>
      <c r="D22" s="403"/>
      <c r="E22" s="403"/>
      <c r="F22" s="403"/>
      <c r="G22" s="403"/>
      <c r="H22" s="403"/>
      <c r="I22" s="288"/>
      <c r="J22" s="52"/>
    </row>
    <row r="23" spans="1:10" ht="12.75">
      <c r="A23" s="52"/>
      <c r="B23" s="403"/>
      <c r="C23" s="403"/>
      <c r="D23" s="403"/>
      <c r="E23" s="403"/>
      <c r="F23" s="403"/>
      <c r="G23" s="404"/>
      <c r="H23" s="403"/>
      <c r="I23" s="288"/>
      <c r="J23" s="52"/>
    </row>
    <row r="24" spans="1:10" ht="12.75">
      <c r="A24" s="52"/>
      <c r="B24" s="403"/>
      <c r="C24" s="403"/>
      <c r="D24" s="403"/>
      <c r="E24" s="403"/>
      <c r="F24" s="403"/>
      <c r="G24" s="403"/>
      <c r="H24" s="403"/>
      <c r="I24" s="288"/>
      <c r="J24" s="52"/>
    </row>
    <row r="25" spans="1:10" ht="12.75">
      <c r="A25" s="52"/>
      <c r="B25" s="403"/>
      <c r="C25" s="403"/>
      <c r="D25" s="403"/>
      <c r="E25" s="403"/>
      <c r="F25" s="403"/>
      <c r="G25" s="403"/>
      <c r="H25" s="403"/>
      <c r="I25" s="288"/>
      <c r="J25" s="52"/>
    </row>
    <row r="26" spans="1:10" ht="12.75">
      <c r="A26" s="52"/>
      <c r="B26" s="403"/>
      <c r="C26" s="403"/>
      <c r="D26" s="403"/>
      <c r="E26" s="403"/>
      <c r="F26" s="403"/>
      <c r="G26" s="403"/>
      <c r="H26" s="403"/>
      <c r="I26" s="288"/>
      <c r="J26" s="52"/>
    </row>
    <row r="27" spans="1:10" ht="12.75">
      <c r="A27" s="52"/>
      <c r="B27" s="403"/>
      <c r="C27" s="403"/>
      <c r="D27" s="403"/>
      <c r="E27" s="403"/>
      <c r="F27" s="403"/>
      <c r="G27" s="403"/>
      <c r="H27" s="403"/>
      <c r="I27" s="288"/>
      <c r="J27" s="52"/>
    </row>
    <row r="28" spans="1:10" ht="12.75">
      <c r="A28" s="52"/>
      <c r="B28" s="403"/>
      <c r="C28" s="403"/>
      <c r="D28" s="403"/>
      <c r="E28" s="403"/>
      <c r="F28" s="403"/>
      <c r="G28" s="403"/>
      <c r="H28" s="403"/>
      <c r="I28" s="288"/>
      <c r="J28" s="52"/>
    </row>
    <row r="29" spans="1:10" ht="12.75">
      <c r="A29" s="52"/>
      <c r="B29" s="403"/>
      <c r="C29" s="403"/>
      <c r="D29" s="403"/>
      <c r="E29" s="403"/>
      <c r="F29" s="403"/>
      <c r="G29" s="403"/>
      <c r="H29" s="403"/>
      <c r="I29" s="288"/>
      <c r="J29" s="52"/>
    </row>
    <row r="30" spans="1:10" ht="12.75">
      <c r="A30" s="52"/>
      <c r="B30" s="403"/>
      <c r="C30" s="403"/>
      <c r="D30" s="403"/>
      <c r="E30" s="403"/>
      <c r="F30" s="403"/>
      <c r="G30" s="403"/>
      <c r="H30" s="403"/>
      <c r="I30" s="288"/>
      <c r="J30" s="52"/>
    </row>
    <row r="31" spans="1:10" ht="12.75">
      <c r="A31" s="52"/>
      <c r="B31" s="403"/>
      <c r="C31" s="403"/>
      <c r="D31" s="403"/>
      <c r="E31" s="403"/>
      <c r="F31" s="403"/>
      <c r="G31" s="403"/>
      <c r="H31" s="403"/>
      <c r="I31" s="288"/>
      <c r="J31" s="52"/>
    </row>
    <row r="32" spans="1:10" ht="12.75">
      <c r="A32" s="52"/>
      <c r="B32" s="403"/>
      <c r="C32" s="403"/>
      <c r="D32" s="403"/>
      <c r="E32" s="403"/>
      <c r="F32" s="403"/>
      <c r="G32" s="403"/>
      <c r="H32" s="403"/>
      <c r="I32" s="288"/>
      <c r="J32" s="52"/>
    </row>
    <row r="33" spans="1:10" ht="12.75">
      <c r="A33" s="52"/>
      <c r="B33" s="403"/>
      <c r="C33" s="403"/>
      <c r="D33" s="403"/>
      <c r="E33" s="403"/>
      <c r="F33" s="403"/>
      <c r="G33" s="403"/>
      <c r="H33" s="403"/>
      <c r="I33" s="288"/>
      <c r="J33" s="52"/>
    </row>
    <row r="34" spans="1:10" ht="12.75">
      <c r="A34" s="52"/>
      <c r="B34" s="403"/>
      <c r="C34" s="403"/>
      <c r="D34" s="403"/>
      <c r="E34" s="403"/>
      <c r="F34" s="403"/>
      <c r="G34" s="403"/>
      <c r="H34" s="403"/>
      <c r="I34" s="288"/>
      <c r="J34" s="52"/>
    </row>
    <row r="35" spans="1:10" ht="12.75">
      <c r="A35" s="52"/>
      <c r="B35" s="403"/>
      <c r="C35" s="403"/>
      <c r="D35" s="403"/>
      <c r="E35" s="403"/>
      <c r="F35" s="403"/>
      <c r="G35" s="403"/>
      <c r="H35" s="403"/>
      <c r="I35" s="288"/>
      <c r="J35" s="52"/>
    </row>
    <row r="36" spans="1:10" ht="12.75">
      <c r="A36" s="52"/>
      <c r="B36" s="403"/>
      <c r="C36" s="403"/>
      <c r="D36" s="403"/>
      <c r="E36" s="403"/>
      <c r="F36" s="403"/>
      <c r="G36" s="403"/>
      <c r="H36" s="403"/>
      <c r="I36" s="288"/>
      <c r="J36" s="52"/>
    </row>
    <row r="37" spans="1:10" ht="12.75">
      <c r="A37" s="52"/>
      <c r="B37" s="406"/>
      <c r="C37" s="406"/>
      <c r="D37" s="406"/>
      <c r="E37" s="406"/>
      <c r="F37" s="406"/>
      <c r="G37" s="406"/>
      <c r="H37" s="406"/>
      <c r="I37" s="297"/>
      <c r="J37" s="52"/>
    </row>
    <row r="38" spans="1:10" ht="12.75">
      <c r="A38" s="52"/>
      <c r="B38" s="407" t="s">
        <v>164</v>
      </c>
      <c r="C38" s="407"/>
      <c r="D38" s="408">
        <f>SUM(D10:D37)</f>
        <v>0</v>
      </c>
      <c r="E38" s="408">
        <f>SUM(E10:E37)</f>
        <v>0</v>
      </c>
      <c r="F38" s="408">
        <f>SUM(F10:F37)</f>
        <v>0</v>
      </c>
      <c r="G38" s="408">
        <f>SUM(G10:G37)</f>
        <v>0</v>
      </c>
      <c r="H38" s="408">
        <f>SUM(H10:H37)</f>
        <v>0</v>
      </c>
      <c r="I38" s="294">
        <f>SUM(I10:I37)</f>
        <v>0</v>
      </c>
      <c r="J38" s="52"/>
    </row>
    <row r="39" spans="1:10" ht="12.75">
      <c r="A39" s="52"/>
      <c r="B39" s="52"/>
      <c r="C39" s="52"/>
      <c r="D39" s="380"/>
      <c r="E39" s="380"/>
      <c r="F39" s="380"/>
      <c r="G39" s="380"/>
      <c r="H39" s="380"/>
      <c r="I39" s="380"/>
      <c r="J39" s="52"/>
    </row>
    <row r="40" spans="1:10" ht="12.75">
      <c r="A40" s="52"/>
      <c r="B40" s="52"/>
      <c r="C40" s="52"/>
      <c r="D40" s="380"/>
      <c r="E40" s="380"/>
      <c r="F40" s="380"/>
      <c r="G40" s="380"/>
      <c r="H40" s="380"/>
      <c r="I40" s="380"/>
      <c r="J40" s="52"/>
    </row>
    <row r="41" spans="1:10" ht="12.75">
      <c r="A41" s="52"/>
      <c r="B41" s="52"/>
      <c r="C41" s="52"/>
      <c r="D41" s="380"/>
      <c r="E41" s="380"/>
      <c r="F41" s="380"/>
      <c r="G41" s="380"/>
      <c r="H41" s="380"/>
      <c r="I41" s="380"/>
      <c r="J41" s="52"/>
    </row>
    <row r="43" spans="2:9" ht="12.75">
      <c r="B43"/>
      <c r="C43"/>
      <c r="D43" s="395"/>
      <c r="E43" s="395"/>
      <c r="F43" s="395"/>
      <c r="G43" s="395"/>
      <c r="H43" s="395"/>
      <c r="I43" s="395"/>
    </row>
    <row r="44" spans="2:9" ht="12.75">
      <c r="B44"/>
      <c r="C44"/>
      <c r="D44"/>
      <c r="E44"/>
      <c r="F44"/>
      <c r="G44"/>
      <c r="H44"/>
      <c r="I44"/>
    </row>
    <row r="45" spans="2:9" ht="12.75">
      <c r="B45"/>
      <c r="C45"/>
      <c r="D45"/>
      <c r="E45"/>
      <c r="F45"/>
      <c r="G45"/>
      <c r="H45"/>
      <c r="I45"/>
    </row>
    <row r="46" spans="2:9" ht="12.75">
      <c r="B46"/>
      <c r="C46"/>
      <c r="D46"/>
      <c r="E46"/>
      <c r="F46"/>
      <c r="G46"/>
      <c r="H46"/>
      <c r="I46"/>
    </row>
    <row r="47" spans="2:9" ht="12.75">
      <c r="B47"/>
      <c r="C47"/>
      <c r="D47"/>
      <c r="E47"/>
      <c r="F47"/>
      <c r="G47"/>
      <c r="H47"/>
      <c r="I47"/>
    </row>
    <row r="48" spans="2:9" ht="12.75">
      <c r="B48"/>
      <c r="C48"/>
      <c r="D48"/>
      <c r="E48"/>
      <c r="F48"/>
      <c r="G48"/>
      <c r="H48"/>
      <c r="I48"/>
    </row>
    <row r="49" spans="2:9" ht="12.75">
      <c r="B49"/>
      <c r="C49"/>
      <c r="D49"/>
      <c r="E49"/>
      <c r="F49"/>
      <c r="G49"/>
      <c r="H49"/>
      <c r="I49"/>
    </row>
    <row r="50" spans="2:9" ht="12.75">
      <c r="B50"/>
      <c r="C50"/>
      <c r="D50"/>
      <c r="E50"/>
      <c r="F50"/>
      <c r="G50"/>
      <c r="H50"/>
      <c r="I50"/>
    </row>
    <row r="51" spans="2:9" ht="12.75">
      <c r="B51"/>
      <c r="C51"/>
      <c r="D51"/>
      <c r="E51"/>
      <c r="F51"/>
      <c r="G51"/>
      <c r="H51"/>
      <c r="I51"/>
    </row>
    <row r="52" spans="2:9" ht="12.75">
      <c r="B52"/>
      <c r="C52"/>
      <c r="D52"/>
      <c r="E52"/>
      <c r="F52"/>
      <c r="G52"/>
      <c r="H52"/>
      <c r="I52"/>
    </row>
    <row r="53" spans="2:9" ht="12.75">
      <c r="B53"/>
      <c r="C53"/>
      <c r="D53"/>
      <c r="E53"/>
      <c r="F53"/>
      <c r="G53"/>
      <c r="H53"/>
      <c r="I53"/>
    </row>
    <row r="54" spans="2:9" ht="12.75">
      <c r="B54"/>
      <c r="C54"/>
      <c r="D54"/>
      <c r="E54"/>
      <c r="F54"/>
      <c r="G54"/>
      <c r="H54"/>
      <c r="I54"/>
    </row>
    <row r="55" spans="2:9" ht="12.75">
      <c r="B55"/>
      <c r="C55"/>
      <c r="D55"/>
      <c r="E55"/>
      <c r="F55"/>
      <c r="G55"/>
      <c r="H55"/>
      <c r="I55"/>
    </row>
    <row r="56" spans="2:9" ht="12.75">
      <c r="B56"/>
      <c r="C56"/>
      <c r="D56"/>
      <c r="E56"/>
      <c r="F56"/>
      <c r="G56"/>
      <c r="H56"/>
      <c r="I56"/>
    </row>
    <row r="57" spans="2:9" ht="12.75">
      <c r="B57"/>
      <c r="C57"/>
      <c r="D57"/>
      <c r="E57"/>
      <c r="F57"/>
      <c r="G57"/>
      <c r="H57"/>
      <c r="I57"/>
    </row>
    <row r="58" spans="2:9" ht="12.75">
      <c r="B58"/>
      <c r="C58"/>
      <c r="D58"/>
      <c r="E58"/>
      <c r="F58"/>
      <c r="G58"/>
      <c r="H58"/>
      <c r="I58"/>
    </row>
    <row r="59" spans="2:9" ht="12.75">
      <c r="B59"/>
      <c r="C59"/>
      <c r="D59"/>
      <c r="E59"/>
      <c r="F59"/>
      <c r="G59"/>
      <c r="H59"/>
      <c r="I59"/>
    </row>
    <row r="60" spans="2:9" ht="12.75">
      <c r="B60"/>
      <c r="C60"/>
      <c r="D60"/>
      <c r="E60"/>
      <c r="F60"/>
      <c r="G60"/>
      <c r="H60"/>
      <c r="I60"/>
    </row>
    <row r="61" spans="2:9" ht="12.75">
      <c r="B61"/>
      <c r="C61"/>
      <c r="D61"/>
      <c r="E61"/>
      <c r="F61"/>
      <c r="G61"/>
      <c r="H61"/>
      <c r="I61"/>
    </row>
    <row r="62" spans="2:9" ht="12.75">
      <c r="B62"/>
      <c r="C62"/>
      <c r="D62"/>
      <c r="E62"/>
      <c r="F62"/>
      <c r="G62"/>
      <c r="H62"/>
      <c r="I62"/>
    </row>
    <row r="63" spans="2:9" ht="12.75">
      <c r="B63"/>
      <c r="C63"/>
      <c r="D63"/>
      <c r="E63"/>
      <c r="F63"/>
      <c r="G63"/>
      <c r="H63"/>
      <c r="I63"/>
    </row>
    <row r="64" spans="2:9" ht="12.75">
      <c r="B64"/>
      <c r="C64"/>
      <c r="D64"/>
      <c r="E64"/>
      <c r="F64"/>
      <c r="G64"/>
      <c r="H64"/>
      <c r="I64"/>
    </row>
    <row r="65" spans="2:9" ht="12.75">
      <c r="B65"/>
      <c r="C65"/>
      <c r="D65"/>
      <c r="E65"/>
      <c r="F65"/>
      <c r="G65"/>
      <c r="H65"/>
      <c r="I65"/>
    </row>
    <row r="66" spans="2:9" ht="12.75">
      <c r="B66"/>
      <c r="C66"/>
      <c r="D66"/>
      <c r="E66"/>
      <c r="F66"/>
      <c r="G66"/>
      <c r="H66"/>
      <c r="I66"/>
    </row>
    <row r="67" spans="2:9" ht="12.75">
      <c r="B67"/>
      <c r="C67"/>
      <c r="D67"/>
      <c r="E67"/>
      <c r="F67"/>
      <c r="G67"/>
      <c r="H67"/>
      <c r="I67"/>
    </row>
    <row r="68" spans="2:9" ht="12.75">
      <c r="B68"/>
      <c r="C68"/>
      <c r="D68"/>
      <c r="E68"/>
      <c r="F68"/>
      <c r="G68"/>
      <c r="H68"/>
      <c r="I68"/>
    </row>
    <row r="69" spans="2:9" ht="12.75">
      <c r="B69"/>
      <c r="C69"/>
      <c r="D69"/>
      <c r="E69"/>
      <c r="F69"/>
      <c r="G69"/>
      <c r="H69"/>
      <c r="I69"/>
    </row>
    <row r="70" spans="2:9" ht="12.75">
      <c r="B70"/>
      <c r="C70"/>
      <c r="D70"/>
      <c r="E70"/>
      <c r="F70"/>
      <c r="G70"/>
      <c r="H70"/>
      <c r="I70"/>
    </row>
    <row r="71" spans="2:9" ht="12.75">
      <c r="B71"/>
      <c r="C71"/>
      <c r="D71"/>
      <c r="E71"/>
      <c r="F71"/>
      <c r="G71"/>
      <c r="H71"/>
      <c r="I71"/>
    </row>
    <row r="72" spans="2:9" ht="12.75">
      <c r="B72"/>
      <c r="C72"/>
      <c r="D72"/>
      <c r="E72"/>
      <c r="F72"/>
      <c r="G72"/>
      <c r="H72"/>
      <c r="I72"/>
    </row>
    <row r="73" spans="2:9" ht="12.75">
      <c r="B73"/>
      <c r="C73"/>
      <c r="D73"/>
      <c r="E73"/>
      <c r="F73"/>
      <c r="G73"/>
      <c r="H73"/>
      <c r="I73"/>
    </row>
    <row r="74" spans="2:9" ht="12.75">
      <c r="B74"/>
      <c r="C74"/>
      <c r="D74"/>
      <c r="E74"/>
      <c r="F74"/>
      <c r="G74"/>
      <c r="H74"/>
      <c r="I74"/>
    </row>
    <row r="75" spans="2:9" ht="12.75">
      <c r="B75"/>
      <c r="C75"/>
      <c r="D75"/>
      <c r="E75"/>
      <c r="F75"/>
      <c r="G75"/>
      <c r="H75"/>
      <c r="I75"/>
    </row>
    <row r="76" spans="2:9" ht="12.75">
      <c r="B76"/>
      <c r="C76"/>
      <c r="D76"/>
      <c r="E76"/>
      <c r="F76"/>
      <c r="G76"/>
      <c r="H76"/>
      <c r="I76"/>
    </row>
    <row r="77" spans="2:9" ht="12.75">
      <c r="B77"/>
      <c r="C77"/>
      <c r="D77"/>
      <c r="E77"/>
      <c r="F77"/>
      <c r="G77"/>
      <c r="H77"/>
      <c r="I77"/>
    </row>
    <row r="78" spans="2:9" ht="12.75">
      <c r="B78"/>
      <c r="C78"/>
      <c r="D78"/>
      <c r="E78"/>
      <c r="F78"/>
      <c r="G78"/>
      <c r="H78"/>
      <c r="I78"/>
    </row>
    <row r="79" spans="2:9" ht="12.75">
      <c r="B79"/>
      <c r="C79"/>
      <c r="D79"/>
      <c r="E79"/>
      <c r="F79"/>
      <c r="G79"/>
      <c r="H79"/>
      <c r="I79"/>
    </row>
    <row r="80" spans="2:9" ht="12.75">
      <c r="B80"/>
      <c r="C80"/>
      <c r="D80"/>
      <c r="E80"/>
      <c r="F80"/>
      <c r="G80"/>
      <c r="H80"/>
      <c r="I80"/>
    </row>
    <row r="81" spans="2:9" ht="12.75">
      <c r="B81"/>
      <c r="C81"/>
      <c r="D81"/>
      <c r="E81"/>
      <c r="F81"/>
      <c r="G81"/>
      <c r="H81"/>
      <c r="I81"/>
    </row>
    <row r="82" spans="2:9" ht="12.75">
      <c r="B82"/>
      <c r="C82"/>
      <c r="D82"/>
      <c r="E82"/>
      <c r="F82"/>
      <c r="G82"/>
      <c r="H82"/>
      <c r="I82"/>
    </row>
  </sheetData>
  <sheetProtection selectLockedCells="1" selectUnlockedCells="1"/>
  <mergeCells count="13">
    <mergeCell ref="G1:I1"/>
    <mergeCell ref="H2:I2"/>
    <mergeCell ref="B3:I3"/>
    <mergeCell ref="G5:I5"/>
    <mergeCell ref="B6:B9"/>
    <mergeCell ref="C6:C9"/>
    <mergeCell ref="D6:D9"/>
    <mergeCell ref="E6:E9"/>
    <mergeCell ref="F6:F9"/>
    <mergeCell ref="G6:G9"/>
    <mergeCell ref="H6:H9"/>
    <mergeCell ref="I6:I9"/>
    <mergeCell ref="B38:C38"/>
  </mergeCells>
  <printOptions/>
  <pageMargins left="0.07847222222222222" right="0.07847222222222222" top="0.07847222222222222" bottom="0.07847222222222222" header="0.5118055555555555" footer="0.5118055555555555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showGridLines="0" showZeros="0" view="pageBreakPreview" zoomScaleSheetLayoutView="100" workbookViewId="0" topLeftCell="A1">
      <selection activeCell="B10" sqref="B10"/>
    </sheetView>
  </sheetViews>
  <sheetFormatPr defaultColWidth="11.421875" defaultRowHeight="12.75"/>
  <cols>
    <col min="1" max="1" width="3.7109375" style="1" customWidth="1"/>
    <col min="2" max="2" width="23.7109375" style="1" customWidth="1"/>
    <col min="3" max="3" width="17.8515625" style="1" customWidth="1"/>
    <col min="4" max="11" width="14.28125" style="1" customWidth="1"/>
    <col min="12" max="12" width="3.7109375" style="1" customWidth="1"/>
    <col min="13" max="16384" width="11.421875" style="1" customWidth="1"/>
  </cols>
  <sheetData>
    <row r="1" spans="1:12" ht="27.75" customHeight="1">
      <c r="A1" s="323"/>
      <c r="B1" s="323" t="s">
        <v>348</v>
      </c>
      <c r="C1" s="323"/>
      <c r="D1" s="323"/>
      <c r="E1" s="323"/>
      <c r="F1" s="323"/>
      <c r="G1" s="323"/>
      <c r="H1" s="324" t="str">
        <f>CONCATENATE("Raison social :",garde!D15)</f>
        <v>Raison social :FITCO SARL</v>
      </c>
      <c r="I1" s="324"/>
      <c r="J1" s="324"/>
      <c r="K1" s="324"/>
      <c r="L1" s="323"/>
    </row>
    <row r="2" spans="1:12" ht="26.25" customHeight="1">
      <c r="A2" s="323"/>
      <c r="B2" s="323"/>
      <c r="C2" s="323"/>
      <c r="D2" s="409"/>
      <c r="E2" s="323"/>
      <c r="F2" s="323"/>
      <c r="G2" s="323"/>
      <c r="H2" s="323"/>
      <c r="I2" s="323"/>
      <c r="J2" s="58" t="str">
        <f>garde!B9</f>
        <v>(Modéle Comptable Simplifié)</v>
      </c>
      <c r="K2" s="58"/>
      <c r="L2" s="323"/>
    </row>
    <row r="3" spans="1:12" ht="27.75" customHeight="1">
      <c r="A3" s="323"/>
      <c r="B3" s="326" t="s">
        <v>349</v>
      </c>
      <c r="C3" s="326"/>
      <c r="D3" s="326"/>
      <c r="E3" s="326"/>
      <c r="F3" s="326"/>
      <c r="G3" s="326"/>
      <c r="H3" s="326"/>
      <c r="I3" s="326"/>
      <c r="J3" s="326"/>
      <c r="K3" s="326"/>
      <c r="L3" s="323"/>
    </row>
    <row r="4" spans="1:12" ht="42" customHeight="1">
      <c r="A4" s="323"/>
      <c r="B4" s="323" t="str">
        <f>CONCATENATE("Patente : ",garde!D17)</f>
        <v>Patente : 32104787</v>
      </c>
      <c r="C4" s="323"/>
      <c r="D4" s="323"/>
      <c r="E4" s="323"/>
      <c r="F4" s="323"/>
      <c r="G4" s="323"/>
      <c r="H4" s="323"/>
      <c r="I4" s="328" t="str">
        <f>CONCATENATE("Exercice ",garde!E11)</f>
        <v>Exercice du 01/01/2009 au 31/12/2009</v>
      </c>
      <c r="J4" s="328"/>
      <c r="K4" s="328"/>
      <c r="L4" s="323"/>
    </row>
    <row r="5" spans="1:12" ht="12.75" customHeight="1">
      <c r="A5" s="323"/>
      <c r="B5" s="410" t="s">
        <v>350</v>
      </c>
      <c r="C5" s="411" t="s">
        <v>351</v>
      </c>
      <c r="D5" s="412" t="s">
        <v>352</v>
      </c>
      <c r="E5" s="412" t="s">
        <v>353</v>
      </c>
      <c r="F5" s="412" t="s">
        <v>354</v>
      </c>
      <c r="G5" s="412" t="s">
        <v>355</v>
      </c>
      <c r="H5" s="413" t="s">
        <v>356</v>
      </c>
      <c r="I5" s="413"/>
      <c r="J5" s="413"/>
      <c r="K5" s="412" t="s">
        <v>357</v>
      </c>
      <c r="L5" s="323"/>
    </row>
    <row r="6" spans="1:12" ht="12.75">
      <c r="A6" s="323"/>
      <c r="B6" s="410"/>
      <c r="C6" s="411"/>
      <c r="D6" s="411"/>
      <c r="E6" s="411"/>
      <c r="F6" s="411"/>
      <c r="G6" s="411"/>
      <c r="H6" s="413"/>
      <c r="I6" s="413"/>
      <c r="J6" s="413"/>
      <c r="K6" s="412"/>
      <c r="L6" s="323"/>
    </row>
    <row r="7" spans="1:12" ht="12.75" customHeight="1">
      <c r="A7" s="323"/>
      <c r="B7" s="410"/>
      <c r="C7" s="411"/>
      <c r="D7" s="411"/>
      <c r="E7" s="411"/>
      <c r="F7" s="411"/>
      <c r="G7" s="411"/>
      <c r="H7" s="412" t="s">
        <v>358</v>
      </c>
      <c r="I7" s="412" t="s">
        <v>359</v>
      </c>
      <c r="J7" s="412" t="s">
        <v>360</v>
      </c>
      <c r="K7" s="412"/>
      <c r="L7" s="323"/>
    </row>
    <row r="8" spans="1:12" ht="12.75">
      <c r="A8" s="323"/>
      <c r="B8" s="410"/>
      <c r="C8" s="411"/>
      <c r="D8" s="411"/>
      <c r="E8" s="411"/>
      <c r="F8" s="411"/>
      <c r="G8" s="411"/>
      <c r="H8" s="411"/>
      <c r="I8" s="411"/>
      <c r="J8" s="411"/>
      <c r="K8" s="411"/>
      <c r="L8" s="323"/>
    </row>
    <row r="9" spans="1:12" ht="12.75">
      <c r="A9" s="323"/>
      <c r="B9" s="410"/>
      <c r="C9" s="414">
        <v>1</v>
      </c>
      <c r="D9" s="414">
        <v>2</v>
      </c>
      <c r="E9" s="414">
        <v>3</v>
      </c>
      <c r="F9" s="414">
        <v>4</v>
      </c>
      <c r="G9" s="414">
        <v>5</v>
      </c>
      <c r="H9" s="414">
        <v>6</v>
      </c>
      <c r="I9" s="414">
        <v>7</v>
      </c>
      <c r="J9" s="414">
        <v>8</v>
      </c>
      <c r="K9" s="414">
        <v>9</v>
      </c>
      <c r="L9" s="323"/>
    </row>
    <row r="10" spans="1:12" ht="12.75">
      <c r="A10" s="323"/>
      <c r="B10" s="338"/>
      <c r="C10" s="336"/>
      <c r="D10" s="288"/>
      <c r="E10" s="415"/>
      <c r="F10" s="288"/>
      <c r="G10" s="288"/>
      <c r="H10" s="288"/>
      <c r="I10" s="288"/>
      <c r="J10" s="288"/>
      <c r="K10" s="288"/>
      <c r="L10" s="323"/>
    </row>
    <row r="11" spans="1:12" ht="12.75">
      <c r="A11" s="323"/>
      <c r="B11" s="338"/>
      <c r="C11" s="336"/>
      <c r="D11" s="288"/>
      <c r="E11" s="415"/>
      <c r="F11" s="288"/>
      <c r="G11" s="288"/>
      <c r="H11" s="288"/>
      <c r="I11" s="288"/>
      <c r="J11" s="288"/>
      <c r="K11" s="288"/>
      <c r="L11" s="323"/>
    </row>
    <row r="12" spans="1:12" ht="12.75">
      <c r="A12" s="323"/>
      <c r="B12" s="338"/>
      <c r="C12" s="336"/>
      <c r="D12" s="288"/>
      <c r="E12" s="415"/>
      <c r="F12" s="288"/>
      <c r="G12" s="288"/>
      <c r="H12" s="288"/>
      <c r="I12" s="288"/>
      <c r="J12" s="288"/>
      <c r="K12" s="288"/>
      <c r="L12" s="323"/>
    </row>
    <row r="13" spans="1:12" ht="12.75">
      <c r="A13" s="323"/>
      <c r="B13" s="338"/>
      <c r="C13" s="336"/>
      <c r="D13" s="288"/>
      <c r="E13" s="415"/>
      <c r="F13" s="288"/>
      <c r="G13" s="288"/>
      <c r="H13" s="288"/>
      <c r="I13" s="288"/>
      <c r="J13" s="288"/>
      <c r="K13" s="288"/>
      <c r="L13" s="323"/>
    </row>
    <row r="14" spans="1:12" ht="12.75">
      <c r="A14" s="323"/>
      <c r="B14" s="338"/>
      <c r="C14" s="336"/>
      <c r="D14" s="288"/>
      <c r="E14" s="415"/>
      <c r="F14" s="288"/>
      <c r="G14" s="288"/>
      <c r="H14" s="288"/>
      <c r="I14" s="288"/>
      <c r="J14" s="288"/>
      <c r="K14" s="288"/>
      <c r="L14" s="323"/>
    </row>
    <row r="15" spans="1:12" ht="12.75">
      <c r="A15" s="323"/>
      <c r="B15" s="338"/>
      <c r="C15" s="336"/>
      <c r="D15" s="288"/>
      <c r="E15" s="415"/>
      <c r="F15" s="288"/>
      <c r="G15" s="288"/>
      <c r="H15" s="288"/>
      <c r="I15" s="288"/>
      <c r="J15" s="288"/>
      <c r="K15" s="288"/>
      <c r="L15" s="323"/>
    </row>
    <row r="16" spans="1:12" ht="12.75">
      <c r="A16" s="323"/>
      <c r="B16" s="338"/>
      <c r="C16" s="336"/>
      <c r="D16" s="288"/>
      <c r="E16" s="416"/>
      <c r="F16" s="288"/>
      <c r="G16" s="288"/>
      <c r="H16" s="288"/>
      <c r="I16" s="288"/>
      <c r="J16" s="288"/>
      <c r="K16" s="288"/>
      <c r="L16" s="323"/>
    </row>
    <row r="17" spans="1:12" ht="12.75">
      <c r="A17" s="323"/>
      <c r="B17" s="338"/>
      <c r="C17" s="336"/>
      <c r="D17" s="288"/>
      <c r="E17" s="415"/>
      <c r="F17" s="288"/>
      <c r="G17" s="288"/>
      <c r="H17" s="288"/>
      <c r="I17" s="288"/>
      <c r="J17" s="288"/>
      <c r="K17" s="288"/>
      <c r="L17" s="323"/>
    </row>
    <row r="18" spans="1:12" ht="12.75">
      <c r="A18" s="323"/>
      <c r="B18" s="338"/>
      <c r="C18" s="336"/>
      <c r="D18" s="288"/>
      <c r="E18" s="415"/>
      <c r="F18" s="288"/>
      <c r="G18" s="288"/>
      <c r="H18" s="288"/>
      <c r="I18" s="288"/>
      <c r="J18" s="288"/>
      <c r="K18" s="288"/>
      <c r="L18" s="323"/>
    </row>
    <row r="19" spans="1:12" ht="12.75">
      <c r="A19" s="323"/>
      <c r="B19" s="338"/>
      <c r="C19" s="336"/>
      <c r="D19" s="288"/>
      <c r="E19" s="415"/>
      <c r="F19" s="288"/>
      <c r="G19" s="288"/>
      <c r="H19" s="288"/>
      <c r="I19" s="288"/>
      <c r="J19" s="288"/>
      <c r="K19" s="288"/>
      <c r="L19" s="323"/>
    </row>
    <row r="20" spans="1:12" ht="12.75">
      <c r="A20" s="323"/>
      <c r="B20" s="338"/>
      <c r="C20" s="336"/>
      <c r="D20" s="288"/>
      <c r="E20" s="415"/>
      <c r="F20" s="288"/>
      <c r="G20" s="288"/>
      <c r="H20" s="288"/>
      <c r="I20" s="288"/>
      <c r="J20" s="288"/>
      <c r="K20" s="288"/>
      <c r="L20" s="323"/>
    </row>
    <row r="21" spans="1:12" ht="12.75">
      <c r="A21" s="323"/>
      <c r="B21" s="338"/>
      <c r="C21" s="336"/>
      <c r="D21" s="288"/>
      <c r="E21" s="415"/>
      <c r="F21" s="288"/>
      <c r="G21" s="288"/>
      <c r="H21" s="288"/>
      <c r="I21" s="288"/>
      <c r="J21" s="288"/>
      <c r="K21" s="288"/>
      <c r="L21" s="323"/>
    </row>
    <row r="22" spans="1:12" ht="12.75">
      <c r="A22" s="323"/>
      <c r="B22" s="338"/>
      <c r="C22" s="336"/>
      <c r="D22" s="288"/>
      <c r="E22" s="415"/>
      <c r="F22" s="288"/>
      <c r="G22" s="296"/>
      <c r="H22" s="288"/>
      <c r="I22" s="288"/>
      <c r="J22" s="288"/>
      <c r="K22" s="288"/>
      <c r="L22" s="323"/>
    </row>
    <row r="23" spans="1:12" ht="12.75">
      <c r="A23" s="323"/>
      <c r="B23" s="338"/>
      <c r="C23" s="336"/>
      <c r="D23" s="288"/>
      <c r="E23" s="415"/>
      <c r="F23" s="288"/>
      <c r="G23" s="288"/>
      <c r="H23" s="288"/>
      <c r="I23" s="288"/>
      <c r="J23" s="288"/>
      <c r="K23" s="288"/>
      <c r="L23" s="323"/>
    </row>
    <row r="24" spans="1:12" ht="12.75">
      <c r="A24" s="323"/>
      <c r="B24" s="338"/>
      <c r="C24" s="336"/>
      <c r="D24" s="288"/>
      <c r="E24" s="415"/>
      <c r="F24" s="288"/>
      <c r="G24" s="288"/>
      <c r="H24" s="288"/>
      <c r="I24" s="288"/>
      <c r="J24" s="288"/>
      <c r="K24" s="288"/>
      <c r="L24" s="323"/>
    </row>
    <row r="25" spans="1:12" ht="12.75">
      <c r="A25" s="323"/>
      <c r="B25" s="338"/>
      <c r="C25" s="336"/>
      <c r="D25" s="288"/>
      <c r="E25" s="415"/>
      <c r="F25" s="288"/>
      <c r="G25" s="288"/>
      <c r="H25" s="288"/>
      <c r="I25" s="288"/>
      <c r="J25" s="288"/>
      <c r="K25" s="288"/>
      <c r="L25" s="323"/>
    </row>
    <row r="26" spans="1:12" ht="12.75">
      <c r="A26" s="323"/>
      <c r="B26" s="338"/>
      <c r="C26" s="336"/>
      <c r="D26" s="288"/>
      <c r="E26" s="415"/>
      <c r="F26" s="288"/>
      <c r="G26" s="288"/>
      <c r="H26" s="288"/>
      <c r="I26" s="288"/>
      <c r="J26" s="288"/>
      <c r="K26" s="288"/>
      <c r="L26" s="323"/>
    </row>
    <row r="27" spans="1:12" ht="12.75">
      <c r="A27" s="323"/>
      <c r="B27" s="338"/>
      <c r="C27" s="336"/>
      <c r="D27" s="288"/>
      <c r="E27" s="415"/>
      <c r="F27" s="288"/>
      <c r="G27" s="288"/>
      <c r="H27" s="288"/>
      <c r="I27" s="288"/>
      <c r="J27" s="288"/>
      <c r="K27" s="288"/>
      <c r="L27" s="323"/>
    </row>
    <row r="28" spans="1:12" ht="12.75">
      <c r="A28" s="323"/>
      <c r="B28" s="338"/>
      <c r="C28" s="336"/>
      <c r="D28" s="288"/>
      <c r="E28" s="415"/>
      <c r="F28" s="288"/>
      <c r="G28" s="288"/>
      <c r="H28" s="288"/>
      <c r="I28" s="288"/>
      <c r="J28" s="288"/>
      <c r="K28" s="288"/>
      <c r="L28" s="323"/>
    </row>
    <row r="29" spans="1:12" ht="12.75">
      <c r="A29" s="323"/>
      <c r="B29" s="338"/>
      <c r="C29" s="336"/>
      <c r="D29" s="288"/>
      <c r="E29" s="415"/>
      <c r="F29" s="288"/>
      <c r="G29" s="288"/>
      <c r="H29" s="288"/>
      <c r="I29" s="288"/>
      <c r="J29" s="288"/>
      <c r="K29" s="288"/>
      <c r="L29" s="323"/>
    </row>
    <row r="30" spans="1:12" ht="12.75">
      <c r="A30" s="323"/>
      <c r="B30" s="338"/>
      <c r="C30" s="336"/>
      <c r="D30" s="288"/>
      <c r="E30" s="415"/>
      <c r="F30" s="288"/>
      <c r="G30" s="288"/>
      <c r="H30" s="288"/>
      <c r="I30" s="288"/>
      <c r="J30" s="288"/>
      <c r="K30" s="288"/>
      <c r="L30" s="323"/>
    </row>
    <row r="31" spans="1:12" ht="12.75">
      <c r="A31" s="323"/>
      <c r="B31" s="338"/>
      <c r="C31" s="336"/>
      <c r="D31" s="288"/>
      <c r="E31" s="415"/>
      <c r="F31" s="288"/>
      <c r="G31" s="288"/>
      <c r="H31" s="288"/>
      <c r="I31" s="288"/>
      <c r="J31" s="288"/>
      <c r="K31" s="288"/>
      <c r="L31" s="323"/>
    </row>
    <row r="32" spans="1:12" ht="12.75">
      <c r="A32" s="323"/>
      <c r="B32" s="338"/>
      <c r="C32" s="336"/>
      <c r="D32" s="288"/>
      <c r="E32" s="415"/>
      <c r="F32" s="288"/>
      <c r="G32" s="288"/>
      <c r="H32" s="288"/>
      <c r="I32" s="288"/>
      <c r="J32" s="288"/>
      <c r="K32" s="288"/>
      <c r="L32" s="323"/>
    </row>
    <row r="33" spans="1:12" ht="12.75">
      <c r="A33" s="323"/>
      <c r="B33" s="338"/>
      <c r="C33" s="336"/>
      <c r="D33" s="288"/>
      <c r="E33" s="415"/>
      <c r="F33" s="288"/>
      <c r="G33" s="288"/>
      <c r="H33" s="288"/>
      <c r="I33" s="288"/>
      <c r="J33" s="288"/>
      <c r="K33" s="288"/>
      <c r="L33" s="323"/>
    </row>
    <row r="34" spans="1:12" ht="12.75">
      <c r="A34" s="323"/>
      <c r="B34" s="338"/>
      <c r="C34" s="336"/>
      <c r="D34" s="288"/>
      <c r="E34" s="415"/>
      <c r="F34" s="288"/>
      <c r="G34" s="288"/>
      <c r="H34" s="288"/>
      <c r="I34" s="288"/>
      <c r="J34" s="288"/>
      <c r="K34" s="288"/>
      <c r="L34" s="323"/>
    </row>
    <row r="35" spans="1:12" ht="12.75">
      <c r="A35" s="323"/>
      <c r="B35" s="338"/>
      <c r="C35" s="336"/>
      <c r="D35" s="288"/>
      <c r="E35" s="415"/>
      <c r="F35" s="288"/>
      <c r="G35" s="288"/>
      <c r="H35" s="288"/>
      <c r="I35" s="288"/>
      <c r="J35" s="288"/>
      <c r="K35" s="288"/>
      <c r="L35" s="323"/>
    </row>
    <row r="36" spans="1:12" ht="12.75">
      <c r="A36" s="323"/>
      <c r="B36" s="338"/>
      <c r="C36" s="336"/>
      <c r="D36" s="288"/>
      <c r="E36" s="415"/>
      <c r="F36" s="288"/>
      <c r="G36" s="288"/>
      <c r="H36" s="288"/>
      <c r="I36" s="288"/>
      <c r="J36" s="288"/>
      <c r="K36" s="288"/>
      <c r="L36" s="323"/>
    </row>
    <row r="37" spans="1:12" ht="12.75">
      <c r="A37" s="323"/>
      <c r="B37" s="417" t="s">
        <v>164</v>
      </c>
      <c r="C37" s="294">
        <f>SUM(C10:C36)</f>
        <v>0</v>
      </c>
      <c r="D37" s="294">
        <f>SUM(D10:D36)</f>
        <v>0</v>
      </c>
      <c r="E37" s="418">
        <f>SUM(E10:E36)</f>
        <v>0</v>
      </c>
      <c r="F37" s="294">
        <f>SUM(F10:F36)</f>
        <v>0</v>
      </c>
      <c r="G37" s="294">
        <f>SUM(G10:G36)</f>
        <v>0</v>
      </c>
      <c r="H37" s="294"/>
      <c r="I37" s="294">
        <f>SUM(I10:I36)</f>
        <v>0</v>
      </c>
      <c r="J37" s="294">
        <f>SUM(J10:J36)</f>
        <v>0</v>
      </c>
      <c r="K37" s="294">
        <f>SUM(K10:K36)</f>
        <v>0</v>
      </c>
      <c r="L37" s="323"/>
    </row>
    <row r="38" spans="1:12" ht="12.75">
      <c r="A38" s="323"/>
      <c r="B38" s="419"/>
      <c r="C38" s="419"/>
      <c r="D38" s="419"/>
      <c r="E38" s="419"/>
      <c r="F38" s="419"/>
      <c r="G38" s="419"/>
      <c r="H38" s="419"/>
      <c r="I38" s="419"/>
      <c r="J38" s="419"/>
      <c r="K38" s="419"/>
      <c r="L38" s="323"/>
    </row>
    <row r="39" spans="1:12" ht="12.75">
      <c r="A39" s="323"/>
      <c r="B39" s="419"/>
      <c r="C39" s="419"/>
      <c r="D39" s="419"/>
      <c r="E39" s="419"/>
      <c r="F39" s="419"/>
      <c r="G39" s="419"/>
      <c r="H39" s="419"/>
      <c r="I39" s="419"/>
      <c r="J39" s="419"/>
      <c r="K39" s="419"/>
      <c r="L39" s="323"/>
    </row>
    <row r="40" spans="1:12" ht="12.75">
      <c r="A40" s="323"/>
      <c r="B40" s="419"/>
      <c r="C40" s="419"/>
      <c r="D40" s="419"/>
      <c r="E40" s="419"/>
      <c r="F40" s="419"/>
      <c r="G40" s="419"/>
      <c r="H40" s="419"/>
      <c r="I40" s="419"/>
      <c r="J40" s="419"/>
      <c r="K40" s="419"/>
      <c r="L40" s="323"/>
    </row>
    <row r="41" spans="2:11" ht="12.75">
      <c r="B41"/>
      <c r="C41"/>
      <c r="D41"/>
      <c r="E41"/>
      <c r="F41"/>
      <c r="G41"/>
      <c r="H41"/>
      <c r="I41"/>
      <c r="J41"/>
      <c r="K41"/>
    </row>
    <row r="42" spans="2:11" ht="12.75">
      <c r="B42"/>
      <c r="C42"/>
      <c r="D42"/>
      <c r="E42"/>
      <c r="F42"/>
      <c r="G42"/>
      <c r="H42"/>
      <c r="I42"/>
      <c r="J42"/>
      <c r="K42"/>
    </row>
    <row r="43" spans="1:12" ht="12.75">
      <c r="A43"/>
      <c r="B43"/>
      <c r="C43"/>
      <c r="D43"/>
      <c r="E43"/>
      <c r="F43"/>
      <c r="G43"/>
      <c r="H43"/>
      <c r="I43"/>
      <c r="J43"/>
      <c r="K43"/>
      <c r="L43"/>
    </row>
    <row r="44" spans="1:12" ht="12.75">
      <c r="A44"/>
      <c r="B44"/>
      <c r="C44"/>
      <c r="D44"/>
      <c r="E44"/>
      <c r="F44"/>
      <c r="G44"/>
      <c r="H44"/>
      <c r="I44"/>
      <c r="J44"/>
      <c r="K44"/>
      <c r="L44"/>
    </row>
    <row r="45" spans="2:12" ht="12.75">
      <c r="B45"/>
      <c r="C45"/>
      <c r="D45"/>
      <c r="E45"/>
      <c r="F45"/>
      <c r="G45"/>
      <c r="H45"/>
      <c r="I45"/>
      <c r="J45"/>
      <c r="K45"/>
      <c r="L45"/>
    </row>
    <row r="46" spans="2:12" ht="12.75">
      <c r="B46"/>
      <c r="C46"/>
      <c r="D46"/>
      <c r="E46"/>
      <c r="F46"/>
      <c r="G46"/>
      <c r="H46"/>
      <c r="I46"/>
      <c r="J46"/>
      <c r="K46"/>
      <c r="L46"/>
    </row>
    <row r="47" spans="2:12" ht="12.75">
      <c r="B47"/>
      <c r="C47"/>
      <c r="D47"/>
      <c r="E47"/>
      <c r="F47"/>
      <c r="G47"/>
      <c r="H47"/>
      <c r="I47"/>
      <c r="J47"/>
      <c r="K47"/>
      <c r="L47"/>
    </row>
    <row r="48" spans="2:12" ht="12.75">
      <c r="B48"/>
      <c r="C48"/>
      <c r="D48"/>
      <c r="E48"/>
      <c r="F48"/>
      <c r="G48"/>
      <c r="H48"/>
      <c r="I48"/>
      <c r="J48"/>
      <c r="K48"/>
      <c r="L48"/>
    </row>
    <row r="49" spans="2:12" ht="12.75">
      <c r="B49"/>
      <c r="C49"/>
      <c r="D49"/>
      <c r="E49"/>
      <c r="F49"/>
      <c r="G49"/>
      <c r="H49"/>
      <c r="I49"/>
      <c r="J49"/>
      <c r="K49"/>
      <c r="L49"/>
    </row>
    <row r="50" spans="2:12" ht="12.75">
      <c r="B50"/>
      <c r="C50"/>
      <c r="D50"/>
      <c r="E50"/>
      <c r="F50"/>
      <c r="G50"/>
      <c r="H50"/>
      <c r="I50"/>
      <c r="J50"/>
      <c r="K50"/>
      <c r="L50"/>
    </row>
    <row r="51" spans="2:12" ht="12.75">
      <c r="B51"/>
      <c r="C51"/>
      <c r="D51"/>
      <c r="E51"/>
      <c r="F51"/>
      <c r="G51"/>
      <c r="H51"/>
      <c r="I51"/>
      <c r="J51"/>
      <c r="K51"/>
      <c r="L51"/>
    </row>
    <row r="52" spans="2:12" ht="12.75">
      <c r="B52"/>
      <c r="C52"/>
      <c r="D52"/>
      <c r="E52"/>
      <c r="F52"/>
      <c r="G52"/>
      <c r="H52"/>
      <c r="I52"/>
      <c r="J52"/>
      <c r="K52"/>
      <c r="L52"/>
    </row>
    <row r="53" spans="2:12" ht="12.75">
      <c r="B53"/>
      <c r="C53"/>
      <c r="D53"/>
      <c r="E53"/>
      <c r="F53"/>
      <c r="G53"/>
      <c r="H53"/>
      <c r="I53"/>
      <c r="J53"/>
      <c r="K53"/>
      <c r="L53"/>
    </row>
    <row r="54" spans="2:12" ht="12.75">
      <c r="B54"/>
      <c r="C54"/>
      <c r="D54"/>
      <c r="E54"/>
      <c r="F54"/>
      <c r="G54"/>
      <c r="H54"/>
      <c r="I54"/>
      <c r="J54"/>
      <c r="K54"/>
      <c r="L54"/>
    </row>
    <row r="55" spans="2:12" ht="12.75">
      <c r="B55"/>
      <c r="C55"/>
      <c r="D55"/>
      <c r="E55"/>
      <c r="F55"/>
      <c r="G55"/>
      <c r="H55"/>
      <c r="I55"/>
      <c r="J55"/>
      <c r="K55"/>
      <c r="L55"/>
    </row>
    <row r="56" spans="2:12" ht="12.75">
      <c r="B56"/>
      <c r="C56"/>
      <c r="D56"/>
      <c r="E56"/>
      <c r="F56"/>
      <c r="G56"/>
      <c r="H56"/>
      <c r="I56"/>
      <c r="J56"/>
      <c r="K56"/>
      <c r="L56"/>
    </row>
    <row r="57" spans="2:12" ht="12.75">
      <c r="B57"/>
      <c r="C57"/>
      <c r="D57"/>
      <c r="E57"/>
      <c r="F57"/>
      <c r="G57"/>
      <c r="H57"/>
      <c r="I57"/>
      <c r="J57"/>
      <c r="K57"/>
      <c r="L57"/>
    </row>
    <row r="58" spans="2:12" ht="12.75">
      <c r="B58"/>
      <c r="C58"/>
      <c r="D58"/>
      <c r="E58"/>
      <c r="F58"/>
      <c r="G58"/>
      <c r="H58"/>
      <c r="I58"/>
      <c r="J58"/>
      <c r="K58"/>
      <c r="L58"/>
    </row>
    <row r="59" spans="2:12" ht="12.75">
      <c r="B59"/>
      <c r="C59"/>
      <c r="D59"/>
      <c r="E59"/>
      <c r="F59"/>
      <c r="G59"/>
      <c r="H59"/>
      <c r="I59"/>
      <c r="J59"/>
      <c r="K59"/>
      <c r="L59"/>
    </row>
    <row r="60" spans="2:12" ht="12.75">
      <c r="B60"/>
      <c r="C60"/>
      <c r="D60"/>
      <c r="E60"/>
      <c r="F60"/>
      <c r="G60"/>
      <c r="H60"/>
      <c r="I60"/>
      <c r="J60"/>
      <c r="K60"/>
      <c r="L60"/>
    </row>
    <row r="61" spans="2:12" ht="12.75">
      <c r="B61"/>
      <c r="C61"/>
      <c r="D61"/>
      <c r="E61"/>
      <c r="F61"/>
      <c r="G61"/>
      <c r="H61"/>
      <c r="I61"/>
      <c r="J61"/>
      <c r="K61"/>
      <c r="L61"/>
    </row>
    <row r="62" spans="2:12" ht="12.75">
      <c r="B62"/>
      <c r="C62"/>
      <c r="D62"/>
      <c r="E62"/>
      <c r="F62"/>
      <c r="G62"/>
      <c r="H62"/>
      <c r="I62"/>
      <c r="J62"/>
      <c r="K62"/>
      <c r="L62"/>
    </row>
    <row r="63" spans="2:12" ht="12.75">
      <c r="B63"/>
      <c r="C63"/>
      <c r="D63"/>
      <c r="E63"/>
      <c r="F63"/>
      <c r="G63"/>
      <c r="H63"/>
      <c r="I63"/>
      <c r="J63"/>
      <c r="K63"/>
      <c r="L63"/>
    </row>
    <row r="64" spans="2:12" ht="12.75">
      <c r="B64"/>
      <c r="C64"/>
      <c r="D64"/>
      <c r="E64"/>
      <c r="F64"/>
      <c r="G64"/>
      <c r="H64"/>
      <c r="I64"/>
      <c r="J64"/>
      <c r="K64"/>
      <c r="L64"/>
    </row>
    <row r="65" spans="2:12" ht="12.75">
      <c r="B65"/>
      <c r="C65"/>
      <c r="D65"/>
      <c r="E65"/>
      <c r="F65"/>
      <c r="G65"/>
      <c r="H65"/>
      <c r="I65"/>
      <c r="J65"/>
      <c r="K65"/>
      <c r="L65"/>
    </row>
    <row r="66" spans="2:12" ht="12.75">
      <c r="B66"/>
      <c r="C66"/>
      <c r="D66"/>
      <c r="E66"/>
      <c r="F66"/>
      <c r="G66"/>
      <c r="H66"/>
      <c r="I66"/>
      <c r="J66"/>
      <c r="K66"/>
      <c r="L66"/>
    </row>
    <row r="67" spans="2:12" ht="12.75">
      <c r="B67"/>
      <c r="C67"/>
      <c r="D67"/>
      <c r="E67"/>
      <c r="F67"/>
      <c r="G67"/>
      <c r="H67"/>
      <c r="I67"/>
      <c r="J67"/>
      <c r="K67"/>
      <c r="L67"/>
    </row>
    <row r="68" spans="2:12" ht="12.75">
      <c r="B68"/>
      <c r="C68"/>
      <c r="D68"/>
      <c r="E68"/>
      <c r="F68"/>
      <c r="G68"/>
      <c r="H68"/>
      <c r="I68"/>
      <c r="J68"/>
      <c r="K68"/>
      <c r="L68"/>
    </row>
    <row r="69" spans="2:12" ht="12.75">
      <c r="B69"/>
      <c r="C69"/>
      <c r="D69"/>
      <c r="E69"/>
      <c r="F69"/>
      <c r="G69"/>
      <c r="H69"/>
      <c r="I69"/>
      <c r="J69"/>
      <c r="K69"/>
      <c r="L69"/>
    </row>
    <row r="70" spans="2:12" ht="12.75">
      <c r="B70"/>
      <c r="C70"/>
      <c r="D70"/>
      <c r="E70"/>
      <c r="F70"/>
      <c r="G70"/>
      <c r="H70"/>
      <c r="I70"/>
      <c r="J70"/>
      <c r="K70"/>
      <c r="L70"/>
    </row>
    <row r="71" spans="2:12" ht="12.75">
      <c r="B71"/>
      <c r="C71"/>
      <c r="D71"/>
      <c r="E71"/>
      <c r="F71"/>
      <c r="G71"/>
      <c r="H71"/>
      <c r="I71"/>
      <c r="J71"/>
      <c r="K71"/>
      <c r="L71"/>
    </row>
    <row r="72" spans="2:12" ht="12.75">
      <c r="B72"/>
      <c r="C72"/>
      <c r="D72"/>
      <c r="E72"/>
      <c r="F72"/>
      <c r="G72"/>
      <c r="H72"/>
      <c r="I72"/>
      <c r="J72"/>
      <c r="K72"/>
      <c r="L72"/>
    </row>
    <row r="73" spans="2:12" ht="12.75">
      <c r="B73"/>
      <c r="C73"/>
      <c r="D73"/>
      <c r="E73"/>
      <c r="F73"/>
      <c r="G73"/>
      <c r="H73"/>
      <c r="I73"/>
      <c r="J73"/>
      <c r="K73"/>
      <c r="L73"/>
    </row>
    <row r="74" spans="2:12" ht="12.75">
      <c r="B74"/>
      <c r="C74"/>
      <c r="D74"/>
      <c r="E74"/>
      <c r="F74"/>
      <c r="G74"/>
      <c r="H74"/>
      <c r="I74"/>
      <c r="J74"/>
      <c r="K74"/>
      <c r="L74"/>
    </row>
    <row r="75" spans="2:12" ht="12.75">
      <c r="B75"/>
      <c r="C75"/>
      <c r="D75"/>
      <c r="E75"/>
      <c r="F75"/>
      <c r="G75"/>
      <c r="H75"/>
      <c r="I75"/>
      <c r="J75"/>
      <c r="K75"/>
      <c r="L75"/>
    </row>
    <row r="76" spans="2:12" ht="12.75">
      <c r="B76"/>
      <c r="C76"/>
      <c r="D76"/>
      <c r="E76"/>
      <c r="F76"/>
      <c r="G76"/>
      <c r="H76"/>
      <c r="I76"/>
      <c r="J76"/>
      <c r="K76"/>
      <c r="L76"/>
    </row>
    <row r="77" spans="2:12" ht="12.75">
      <c r="B77"/>
      <c r="C77"/>
      <c r="D77"/>
      <c r="E77"/>
      <c r="F77"/>
      <c r="G77"/>
      <c r="H77"/>
      <c r="I77"/>
      <c r="J77"/>
      <c r="K77"/>
      <c r="L77"/>
    </row>
    <row r="78" spans="2:12" ht="12.75">
      <c r="B78"/>
      <c r="C78"/>
      <c r="D78"/>
      <c r="E78"/>
      <c r="F78"/>
      <c r="G78"/>
      <c r="H78"/>
      <c r="I78"/>
      <c r="J78"/>
      <c r="K78"/>
      <c r="L78"/>
    </row>
    <row r="79" spans="2:12" ht="12.75">
      <c r="B79"/>
      <c r="C79"/>
      <c r="D79"/>
      <c r="E79"/>
      <c r="F79"/>
      <c r="G79"/>
      <c r="H79"/>
      <c r="I79"/>
      <c r="J79"/>
      <c r="K79"/>
      <c r="L79"/>
    </row>
    <row r="80" spans="3:12" ht="12.75">
      <c r="C80"/>
      <c r="D80"/>
      <c r="E80"/>
      <c r="F80"/>
      <c r="G80"/>
      <c r="H80"/>
      <c r="I80"/>
      <c r="J80"/>
      <c r="K80"/>
      <c r="L80"/>
    </row>
    <row r="81" spans="3:12" ht="12.75">
      <c r="C81" s="420"/>
      <c r="D81" s="420"/>
      <c r="E81" s="420"/>
      <c r="F81" s="420"/>
      <c r="G81" s="420"/>
      <c r="H81" s="420"/>
      <c r="I81" s="420"/>
      <c r="J81" s="420"/>
      <c r="K81" s="420"/>
      <c r="L81" s="420"/>
    </row>
  </sheetData>
  <sheetProtection selectLockedCells="1" selectUnlockedCells="1"/>
  <mergeCells count="15">
    <mergeCell ref="H1:K1"/>
    <mergeCell ref="J2:K2"/>
    <mergeCell ref="B3:K3"/>
    <mergeCell ref="I4:K4"/>
    <mergeCell ref="B5:B9"/>
    <mergeCell ref="C5:C8"/>
    <mergeCell ref="D5:D8"/>
    <mergeCell ref="E5:E8"/>
    <mergeCell ref="F5:F8"/>
    <mergeCell ref="G5:G8"/>
    <mergeCell ref="H5:J6"/>
    <mergeCell ref="K5:K8"/>
    <mergeCell ref="H7:H8"/>
    <mergeCell ref="I7:I8"/>
    <mergeCell ref="J7:J8"/>
  </mergeCells>
  <printOptions/>
  <pageMargins left="0.07847222222222222" right="0.07847222222222222" top="0.07847222222222222" bottom="0.07847222222222222" header="0.5118055555555555" footer="0.5118055555555555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GridLines="0" showZeros="0" view="pageBreakPreview" zoomScaleSheetLayoutView="100" workbookViewId="0" topLeftCell="A1">
      <selection activeCell="E10" sqref="E10"/>
    </sheetView>
  </sheetViews>
  <sheetFormatPr defaultColWidth="11.421875" defaultRowHeight="12.75"/>
  <cols>
    <col min="1" max="1" width="3.7109375" style="1" customWidth="1"/>
    <col min="2" max="2" width="10.8515625" style="1" customWidth="1"/>
    <col min="3" max="3" width="30.7109375" style="1" customWidth="1"/>
    <col min="4" max="7" width="26.57421875" style="1" customWidth="1"/>
    <col min="8" max="8" width="3.7109375" style="1" customWidth="1"/>
    <col min="9" max="16384" width="11.421875" style="1" customWidth="1"/>
  </cols>
  <sheetData>
    <row r="1" spans="1:8" ht="27.75" customHeight="1">
      <c r="A1" s="322"/>
      <c r="B1" s="323" t="s">
        <v>361</v>
      </c>
      <c r="C1" s="327"/>
      <c r="D1" s="322"/>
      <c r="E1" s="324" t="str">
        <f>CONCATENATE("Raison social :",garde!D15)</f>
        <v>Raison social :FITCO SARL</v>
      </c>
      <c r="F1" s="324"/>
      <c r="G1" s="324"/>
      <c r="H1" s="322"/>
    </row>
    <row r="2" spans="1:8" ht="26.25" customHeight="1">
      <c r="A2" s="322"/>
      <c r="B2" s="322"/>
      <c r="C2" s="421"/>
      <c r="D2" s="422"/>
      <c r="E2" s="422"/>
      <c r="F2" s="58" t="str">
        <f>garde!B9</f>
        <v>(Modéle Comptable Simplifié)</v>
      </c>
      <c r="G2" s="58"/>
      <c r="H2" s="322"/>
    </row>
    <row r="3" spans="1:8" ht="27.75" customHeight="1">
      <c r="A3" s="322"/>
      <c r="B3" s="326" t="s">
        <v>362</v>
      </c>
      <c r="C3" s="326"/>
      <c r="D3" s="326"/>
      <c r="E3" s="326"/>
      <c r="F3" s="326"/>
      <c r="G3" s="326"/>
      <c r="H3" s="322"/>
    </row>
    <row r="4" spans="1:8" ht="42" customHeight="1">
      <c r="A4" s="322"/>
      <c r="B4" s="323" t="str">
        <f>CONCATENATE("Patente : ",garde!D17)</f>
        <v>Patente : 32104787</v>
      </c>
      <c r="C4" s="322"/>
      <c r="D4" s="322"/>
      <c r="E4" s="322"/>
      <c r="F4" s="328" t="str">
        <f>CONCATENATE("Exercice ",garde!E11)</f>
        <v>Exercice du 01/01/2009 au 31/12/2009</v>
      </c>
      <c r="G4" s="328"/>
      <c r="H4" s="322"/>
    </row>
    <row r="5" spans="1:8" ht="12.75" customHeight="1">
      <c r="A5" s="322"/>
      <c r="B5" s="423" t="s">
        <v>89</v>
      </c>
      <c r="C5" s="423"/>
      <c r="D5" s="424" t="s">
        <v>363</v>
      </c>
      <c r="E5" s="424" t="s">
        <v>364</v>
      </c>
      <c r="F5" s="424" t="s">
        <v>365</v>
      </c>
      <c r="G5" s="412" t="s">
        <v>366</v>
      </c>
      <c r="H5" s="322"/>
    </row>
    <row r="6" spans="1:8" ht="12.75">
      <c r="A6" s="322"/>
      <c r="B6" s="423"/>
      <c r="C6" s="423"/>
      <c r="D6" s="424"/>
      <c r="E6" s="424"/>
      <c r="F6" s="424"/>
      <c r="G6" s="412"/>
      <c r="H6" s="322"/>
    </row>
    <row r="7" spans="1:8" ht="12.75">
      <c r="A7" s="322"/>
      <c r="B7" s="423"/>
      <c r="C7" s="423"/>
      <c r="D7" s="424"/>
      <c r="E7" s="424"/>
      <c r="F7" s="424"/>
      <c r="G7" s="412"/>
      <c r="H7" s="322"/>
    </row>
    <row r="8" spans="1:8" ht="12.75">
      <c r="A8" s="322"/>
      <c r="B8" s="423"/>
      <c r="C8" s="423"/>
      <c r="D8" s="425">
        <v>1</v>
      </c>
      <c r="E8" s="425">
        <v>2</v>
      </c>
      <c r="F8" s="425">
        <v>3</v>
      </c>
      <c r="G8" s="426" t="s">
        <v>367</v>
      </c>
      <c r="H8" s="322"/>
    </row>
    <row r="9" spans="1:8" ht="12.75">
      <c r="A9" s="322"/>
      <c r="B9" s="427" t="s">
        <v>368</v>
      </c>
      <c r="C9" s="428"/>
      <c r="D9" s="403"/>
      <c r="E9" s="403"/>
      <c r="F9" s="403"/>
      <c r="G9" s="288"/>
      <c r="H9" s="322"/>
    </row>
    <row r="10" spans="1:8" ht="12.75">
      <c r="A10" s="322"/>
      <c r="B10" s="427"/>
      <c r="C10" s="429" t="s">
        <v>369</v>
      </c>
      <c r="D10" s="430">
        <v>0</v>
      </c>
      <c r="E10" s="430">
        <v>0</v>
      </c>
      <c r="F10" s="430">
        <v>0</v>
      </c>
      <c r="G10" s="431">
        <f>+D10+E10-F10</f>
        <v>0</v>
      </c>
      <c r="H10" s="322"/>
    </row>
    <row r="11" spans="1:8" ht="12.75">
      <c r="A11" s="322"/>
      <c r="B11" s="427"/>
      <c r="C11" s="332"/>
      <c r="D11" s="432"/>
      <c r="E11" s="432"/>
      <c r="F11" s="432"/>
      <c r="G11" s="433"/>
      <c r="H11" s="322"/>
    </row>
    <row r="12" spans="1:8" ht="12.75">
      <c r="A12" s="322"/>
      <c r="B12" s="427" t="s">
        <v>370</v>
      </c>
      <c r="C12" s="428"/>
      <c r="D12" s="430">
        <v>0</v>
      </c>
      <c r="E12" s="430"/>
      <c r="F12" s="430"/>
      <c r="G12" s="431"/>
      <c r="H12" s="322"/>
    </row>
    <row r="13" spans="1:8" ht="12.75">
      <c r="A13" s="322"/>
      <c r="B13" s="427"/>
      <c r="C13" s="429" t="s">
        <v>371</v>
      </c>
      <c r="D13" s="430">
        <f>D16+D17</f>
        <v>0</v>
      </c>
      <c r="E13" s="430">
        <f>E16+E17</f>
        <v>0</v>
      </c>
      <c r="F13" s="430">
        <f>F16+F17</f>
        <v>0</v>
      </c>
      <c r="G13" s="431">
        <f>+D13+E13-F13</f>
        <v>0</v>
      </c>
      <c r="H13" s="322"/>
    </row>
    <row r="14" spans="1:8" ht="12.75">
      <c r="A14" s="322"/>
      <c r="B14" s="427"/>
      <c r="C14" s="332"/>
      <c r="D14" s="432"/>
      <c r="E14" s="432"/>
      <c r="F14" s="432"/>
      <c r="G14" s="433"/>
      <c r="H14" s="322"/>
    </row>
    <row r="15" spans="1:8" ht="12.75">
      <c r="A15" s="322"/>
      <c r="B15" s="434"/>
      <c r="C15" s="428"/>
      <c r="D15" s="435"/>
      <c r="E15" s="435"/>
      <c r="F15" s="435"/>
      <c r="G15" s="436"/>
      <c r="H15" s="322"/>
    </row>
    <row r="16" spans="1:8" ht="12.75">
      <c r="A16" s="322"/>
      <c r="B16" s="434"/>
      <c r="C16" s="428" t="s">
        <v>372</v>
      </c>
      <c r="D16" s="435">
        <v>0</v>
      </c>
      <c r="E16" s="435"/>
      <c r="F16" s="435">
        <v>0</v>
      </c>
      <c r="G16" s="436">
        <f>+D16+E16-F16</f>
        <v>0</v>
      </c>
      <c r="H16" s="322"/>
    </row>
    <row r="17" spans="1:8" ht="12.75">
      <c r="A17" s="322"/>
      <c r="B17" s="434"/>
      <c r="C17" s="428" t="s">
        <v>373</v>
      </c>
      <c r="D17" s="435">
        <v>0</v>
      </c>
      <c r="E17" s="435">
        <v>0</v>
      </c>
      <c r="F17" s="435">
        <v>0</v>
      </c>
      <c r="G17" s="436">
        <f>+D17+E17-F17</f>
        <v>0</v>
      </c>
      <c r="H17" s="322"/>
    </row>
    <row r="18" spans="1:8" ht="12.75">
      <c r="A18" s="322"/>
      <c r="B18" s="434"/>
      <c r="C18" s="332"/>
      <c r="D18" s="437"/>
      <c r="E18" s="437"/>
      <c r="F18" s="437"/>
      <c r="G18" s="303"/>
      <c r="H18" s="322"/>
    </row>
    <row r="19" spans="1:8" ht="12.75">
      <c r="A19" s="322"/>
      <c r="B19" s="427" t="s">
        <v>374</v>
      </c>
      <c r="C19" s="428"/>
      <c r="D19" s="430"/>
      <c r="E19" s="430"/>
      <c r="F19" s="430"/>
      <c r="G19" s="431"/>
      <c r="H19" s="322"/>
    </row>
    <row r="20" spans="1:8" ht="12.75">
      <c r="A20" s="322"/>
      <c r="B20" s="427"/>
      <c r="C20" s="429" t="s">
        <v>375</v>
      </c>
      <c r="D20" s="430"/>
      <c r="E20" s="430"/>
      <c r="F20" s="430"/>
      <c r="G20" s="431"/>
      <c r="H20" s="322"/>
    </row>
    <row r="21" spans="1:8" ht="12.75">
      <c r="A21" s="322"/>
      <c r="B21" s="427"/>
      <c r="C21" s="438" t="s">
        <v>376</v>
      </c>
      <c r="D21" s="430">
        <f>+D10-D13</f>
        <v>0</v>
      </c>
      <c r="E21" s="430">
        <f>+E10-E13</f>
        <v>0</v>
      </c>
      <c r="F21" s="430">
        <f>+F10-F13</f>
        <v>0</v>
      </c>
      <c r="G21" s="431">
        <f>+G10-G13</f>
        <v>0</v>
      </c>
      <c r="H21" s="322"/>
    </row>
    <row r="22" spans="1:8" ht="12.75">
      <c r="A22" s="322"/>
      <c r="B22" s="427"/>
      <c r="C22" s="439"/>
      <c r="D22" s="432"/>
      <c r="E22" s="432"/>
      <c r="F22" s="432"/>
      <c r="G22" s="433"/>
      <c r="H22" s="322"/>
    </row>
    <row r="23" spans="1:8" ht="12.75">
      <c r="A23" s="322"/>
      <c r="B23" s="322"/>
      <c r="C23" s="322"/>
      <c r="D23" s="322"/>
      <c r="E23" s="322"/>
      <c r="F23" s="322"/>
      <c r="G23" s="322"/>
      <c r="H23" s="322"/>
    </row>
    <row r="24" spans="1:8" ht="12.75">
      <c r="A24" s="322"/>
      <c r="B24" s="322"/>
      <c r="C24" s="322"/>
      <c r="D24" s="322"/>
      <c r="E24" s="322"/>
      <c r="F24" s="322"/>
      <c r="G24" s="322"/>
      <c r="H24" s="322"/>
    </row>
    <row r="25" spans="1:8" ht="12.75">
      <c r="A25" s="322"/>
      <c r="B25" s="322"/>
      <c r="C25" s="322"/>
      <c r="D25" s="322"/>
      <c r="E25" s="322"/>
      <c r="F25" s="322"/>
      <c r="G25" s="322"/>
      <c r="H25" s="322"/>
    </row>
    <row r="27" spans="1:8" ht="12.75">
      <c r="A27"/>
      <c r="B27"/>
      <c r="C27"/>
      <c r="D27"/>
      <c r="E27"/>
      <c r="F27"/>
      <c r="G27"/>
      <c r="H27"/>
    </row>
    <row r="28" spans="1:8" ht="12.75">
      <c r="A28"/>
      <c r="B28"/>
      <c r="C28"/>
      <c r="D28"/>
      <c r="E28"/>
      <c r="F28"/>
      <c r="G28"/>
      <c r="H28"/>
    </row>
    <row r="29" spans="1:8" ht="12.75">
      <c r="A29"/>
      <c r="B29"/>
      <c r="C29"/>
      <c r="D29"/>
      <c r="E29"/>
      <c r="F29"/>
      <c r="G29"/>
      <c r="H29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2" spans="1:8" ht="12.75">
      <c r="A32"/>
      <c r="B32"/>
      <c r="C32"/>
      <c r="D32"/>
      <c r="E32"/>
      <c r="F32"/>
      <c r="G32"/>
      <c r="H32"/>
    </row>
    <row r="33" spans="1:8" ht="12.75">
      <c r="A33"/>
      <c r="B33"/>
      <c r="C33"/>
      <c r="D33"/>
      <c r="E33"/>
      <c r="F33"/>
      <c r="G33"/>
      <c r="H33"/>
    </row>
    <row r="34" spans="1:8" ht="12.75">
      <c r="A34"/>
      <c r="B34"/>
      <c r="C34"/>
      <c r="D34"/>
      <c r="E34"/>
      <c r="F34"/>
      <c r="G34"/>
      <c r="H34"/>
    </row>
    <row r="35" spans="1:8" ht="12.75">
      <c r="A35"/>
      <c r="B35"/>
      <c r="C35"/>
      <c r="D35"/>
      <c r="E35"/>
      <c r="F35"/>
      <c r="G35"/>
      <c r="H35"/>
    </row>
    <row r="36" spans="1:8" ht="12.75">
      <c r="A36"/>
      <c r="B36"/>
      <c r="C36"/>
      <c r="D36"/>
      <c r="E36"/>
      <c r="F36"/>
      <c r="G36"/>
      <c r="H36"/>
    </row>
    <row r="37" spans="1:8" ht="12.75">
      <c r="A37"/>
      <c r="B37"/>
      <c r="C37"/>
      <c r="D37"/>
      <c r="E37"/>
      <c r="F37"/>
      <c r="G37"/>
      <c r="H37"/>
    </row>
    <row r="38" spans="1:8" ht="12.75">
      <c r="A38"/>
      <c r="B38"/>
      <c r="C38"/>
      <c r="D38"/>
      <c r="E38"/>
      <c r="F38"/>
      <c r="G38"/>
      <c r="H38"/>
    </row>
    <row r="39" spans="1:8" ht="12.75">
      <c r="A39"/>
      <c r="B39"/>
      <c r="C39"/>
      <c r="D39"/>
      <c r="E39"/>
      <c r="F39"/>
      <c r="G39"/>
      <c r="H39"/>
    </row>
    <row r="40" spans="1:8" ht="12.75">
      <c r="A40"/>
      <c r="B40"/>
      <c r="C40"/>
      <c r="D40"/>
      <c r="E40"/>
      <c r="F40"/>
      <c r="G40"/>
      <c r="H40"/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2:7" ht="12.75">
      <c r="B49"/>
      <c r="C49"/>
      <c r="D49"/>
      <c r="E49"/>
      <c r="F49"/>
      <c r="G49"/>
    </row>
    <row r="50" spans="2:7" ht="12.75">
      <c r="B50"/>
      <c r="C50"/>
      <c r="D50"/>
      <c r="E50"/>
      <c r="F50"/>
      <c r="G50"/>
    </row>
  </sheetData>
  <sheetProtection selectLockedCells="1" selectUnlockedCells="1"/>
  <mergeCells count="12">
    <mergeCell ref="E1:G1"/>
    <mergeCell ref="F2:G2"/>
    <mergeCell ref="B3:G3"/>
    <mergeCell ref="F4:G4"/>
    <mergeCell ref="B5:C8"/>
    <mergeCell ref="D5:D7"/>
    <mergeCell ref="E5:E7"/>
    <mergeCell ref="F5:F7"/>
    <mergeCell ref="G5:G7"/>
    <mergeCell ref="B9:B11"/>
    <mergeCell ref="B12:B14"/>
    <mergeCell ref="B19:B22"/>
  </mergeCells>
  <printOptions/>
  <pageMargins left="0.07847222222222222" right="0.07847222222222222" top="0.07847222222222222" bottom="0.07847222222222222" header="0.5118055555555555" footer="0.5118055555555555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showZeros="0" view="pageBreakPreview" zoomScaleSheetLayoutView="100" workbookViewId="0" topLeftCell="A1">
      <selection activeCell="B4" sqref="B4"/>
    </sheetView>
  </sheetViews>
  <sheetFormatPr defaultColWidth="11.421875" defaultRowHeight="12.75"/>
  <cols>
    <col min="1" max="1" width="3.7109375" style="1" customWidth="1"/>
    <col min="2" max="2" width="35.7109375" style="1" customWidth="1"/>
    <col min="3" max="3" width="31.140625" style="1" customWidth="1"/>
    <col min="4" max="9" width="14.7109375" style="1" customWidth="1"/>
    <col min="10" max="10" width="3.7109375" style="1" customWidth="1"/>
    <col min="11" max="16384" width="11.421875" style="1" customWidth="1"/>
  </cols>
  <sheetData>
    <row r="1" spans="1:10" ht="27.75" customHeight="1">
      <c r="A1" s="281"/>
      <c r="B1" s="52" t="s">
        <v>377</v>
      </c>
      <c r="C1" s="281"/>
      <c r="D1" s="440"/>
      <c r="E1" s="281"/>
      <c r="F1" s="281"/>
      <c r="G1" s="282" t="str">
        <f>CONCATENATE("Raison social :",garde!D15)</f>
        <v>Raison social :FITCO SARL</v>
      </c>
      <c r="H1" s="282"/>
      <c r="I1" s="282"/>
      <c r="J1" s="281"/>
    </row>
    <row r="2" spans="1:10" ht="12.75">
      <c r="A2" s="281"/>
      <c r="B2" s="52"/>
      <c r="C2" s="281"/>
      <c r="D2" s="440"/>
      <c r="E2" s="281"/>
      <c r="F2" s="281"/>
      <c r="G2" s="350"/>
      <c r="H2" s="58" t="str">
        <f>garde!B9</f>
        <v>(Modéle Comptable Simplifié)</v>
      </c>
      <c r="I2" s="58"/>
      <c r="J2" s="281"/>
    </row>
    <row r="3" spans="1:10" ht="27.75" customHeight="1">
      <c r="A3" s="281"/>
      <c r="B3" s="369" t="s">
        <v>378</v>
      </c>
      <c r="C3" s="369"/>
      <c r="D3" s="369"/>
      <c r="E3" s="369"/>
      <c r="F3" s="369"/>
      <c r="G3" s="369"/>
      <c r="H3" s="369"/>
      <c r="I3" s="369"/>
      <c r="J3" s="281"/>
    </row>
    <row r="4" spans="1:10" ht="26.25" customHeight="1">
      <c r="A4" s="281"/>
      <c r="B4" s="441" t="str">
        <f>CONCATENATE("Montant du capital: ",BILAN!F41," DH")</f>
        <v>Montant du capital:  DH</v>
      </c>
      <c r="C4" s="441"/>
      <c r="D4" s="441"/>
      <c r="E4" s="441"/>
      <c r="F4" s="441"/>
      <c r="G4" s="441"/>
      <c r="H4" s="441"/>
      <c r="I4" s="441"/>
      <c r="J4" s="281"/>
    </row>
    <row r="5" spans="1:10" ht="42" customHeight="1">
      <c r="A5" s="281"/>
      <c r="B5" s="52" t="str">
        <f>CONCATENATE("Patente : ",garde!D17)</f>
        <v>Patente : 32104787</v>
      </c>
      <c r="C5" s="281"/>
      <c r="D5" s="281"/>
      <c r="E5" s="281"/>
      <c r="F5" s="281"/>
      <c r="G5" s="349" t="str">
        <f>CONCATENATE("Exercice ",garde!E11)</f>
        <v>Exercice du 01/01/2009 au 31/12/2009</v>
      </c>
      <c r="H5" s="349"/>
      <c r="I5" s="349"/>
      <c r="J5" s="281"/>
    </row>
    <row r="6" spans="1:10" ht="12.75" customHeight="1">
      <c r="A6" s="281"/>
      <c r="B6" s="424" t="s">
        <v>379</v>
      </c>
      <c r="C6" s="424" t="s">
        <v>380</v>
      </c>
      <c r="D6" s="442" t="s">
        <v>381</v>
      </c>
      <c r="E6" s="442"/>
      <c r="F6" s="424" t="s">
        <v>382</v>
      </c>
      <c r="G6" s="352" t="s">
        <v>383</v>
      </c>
      <c r="H6" s="352"/>
      <c r="I6" s="352"/>
      <c r="J6" s="281"/>
    </row>
    <row r="7" spans="1:10" ht="12.75">
      <c r="A7" s="281"/>
      <c r="B7" s="424"/>
      <c r="C7" s="424"/>
      <c r="D7" s="424"/>
      <c r="E7" s="442"/>
      <c r="F7" s="424"/>
      <c r="G7" s="352"/>
      <c r="H7" s="352"/>
      <c r="I7" s="352"/>
      <c r="J7" s="281"/>
    </row>
    <row r="8" spans="1:10" ht="12.75">
      <c r="A8" s="281"/>
      <c r="B8" s="424"/>
      <c r="C8" s="424"/>
      <c r="D8" s="424"/>
      <c r="E8" s="442"/>
      <c r="F8" s="424"/>
      <c r="G8" s="424"/>
      <c r="H8" s="352"/>
      <c r="I8" s="352"/>
      <c r="J8" s="281"/>
    </row>
    <row r="9" spans="1:10" ht="12.75" customHeight="1">
      <c r="A9" s="281"/>
      <c r="B9" s="424"/>
      <c r="C9" s="424"/>
      <c r="D9" s="442" t="s">
        <v>384</v>
      </c>
      <c r="E9" s="424" t="s">
        <v>385</v>
      </c>
      <c r="F9" s="424"/>
      <c r="G9" s="424" t="s">
        <v>386</v>
      </c>
      <c r="H9" s="424" t="s">
        <v>387</v>
      </c>
      <c r="I9" s="352" t="s">
        <v>388</v>
      </c>
      <c r="J9" s="281"/>
    </row>
    <row r="10" spans="1:10" ht="12.75">
      <c r="A10" s="281"/>
      <c r="B10" s="424"/>
      <c r="C10" s="424"/>
      <c r="D10" s="424"/>
      <c r="E10" s="424"/>
      <c r="F10" s="424"/>
      <c r="G10" s="424"/>
      <c r="H10" s="424"/>
      <c r="I10" s="352"/>
      <c r="J10" s="281"/>
    </row>
    <row r="11" spans="1:10" ht="12.75">
      <c r="A11" s="281"/>
      <c r="B11" s="443">
        <v>1</v>
      </c>
      <c r="C11" s="443">
        <v>2</v>
      </c>
      <c r="D11" s="443">
        <v>3</v>
      </c>
      <c r="E11" s="443">
        <v>4</v>
      </c>
      <c r="F11" s="443">
        <v>5</v>
      </c>
      <c r="G11" s="443">
        <v>6</v>
      </c>
      <c r="H11" s="443">
        <v>7</v>
      </c>
      <c r="I11" s="356">
        <v>8</v>
      </c>
      <c r="J11" s="281"/>
    </row>
    <row r="12" spans="1:10" ht="12.75">
      <c r="A12" s="281"/>
      <c r="B12" s="444"/>
      <c r="C12" s="445"/>
      <c r="D12" s="446"/>
      <c r="E12" s="446"/>
      <c r="F12" s="447"/>
      <c r="G12" s="447">
        <f>+E12*F12</f>
        <v>0</v>
      </c>
      <c r="H12" s="447"/>
      <c r="I12" s="448">
        <f>+E12*F12</f>
        <v>0</v>
      </c>
      <c r="J12" s="281"/>
    </row>
    <row r="13" spans="1:10" ht="12.75">
      <c r="A13" s="281"/>
      <c r="B13" s="444"/>
      <c r="C13" s="445"/>
      <c r="D13" s="446"/>
      <c r="E13" s="446"/>
      <c r="F13" s="447"/>
      <c r="G13" s="447"/>
      <c r="H13" s="447"/>
      <c r="I13" s="448"/>
      <c r="J13" s="281"/>
    </row>
    <row r="14" spans="1:10" ht="12.75">
      <c r="A14" s="281"/>
      <c r="B14" s="449"/>
      <c r="C14" s="450"/>
      <c r="D14" s="451"/>
      <c r="E14" s="451"/>
      <c r="F14" s="452"/>
      <c r="G14" s="452">
        <f>+E14*F14</f>
        <v>0</v>
      </c>
      <c r="H14" s="452"/>
      <c r="I14" s="453">
        <f>+E14*F14</f>
        <v>0</v>
      </c>
      <c r="J14" s="281"/>
    </row>
    <row r="15" spans="1:10" ht="12.75">
      <c r="A15" s="281"/>
      <c r="B15" s="449"/>
      <c r="C15" s="450"/>
      <c r="D15" s="451"/>
      <c r="E15" s="451"/>
      <c r="F15" s="452"/>
      <c r="G15" s="452"/>
      <c r="H15" s="452"/>
      <c r="I15" s="453"/>
      <c r="J15" s="281"/>
    </row>
    <row r="16" spans="1:10" ht="12.75">
      <c r="A16" s="281"/>
      <c r="B16" s="444"/>
      <c r="C16" s="445"/>
      <c r="D16" s="446"/>
      <c r="E16" s="446"/>
      <c r="F16" s="447"/>
      <c r="G16" s="447">
        <f>+E16*F16</f>
        <v>0</v>
      </c>
      <c r="H16" s="447"/>
      <c r="I16" s="448">
        <f>+E16*F16</f>
        <v>0</v>
      </c>
      <c r="J16" s="281"/>
    </row>
    <row r="17" spans="1:10" ht="12.75">
      <c r="A17" s="281"/>
      <c r="B17" s="444"/>
      <c r="C17" s="445"/>
      <c r="D17" s="446"/>
      <c r="E17" s="446"/>
      <c r="F17" s="447"/>
      <c r="G17" s="447"/>
      <c r="H17" s="447"/>
      <c r="I17" s="448"/>
      <c r="J17" s="281"/>
    </row>
    <row r="18" spans="1:10" ht="12.75">
      <c r="A18" s="281"/>
      <c r="B18" s="449"/>
      <c r="C18" s="450"/>
      <c r="D18" s="451"/>
      <c r="E18" s="451"/>
      <c r="F18" s="452"/>
      <c r="G18" s="452">
        <f>+E18*F18</f>
        <v>0</v>
      </c>
      <c r="H18" s="452"/>
      <c r="I18" s="453">
        <f>+E18*F18</f>
        <v>0</v>
      </c>
      <c r="J18" s="281"/>
    </row>
    <row r="19" spans="1:10" ht="12.75">
      <c r="A19" s="281"/>
      <c r="B19" s="449"/>
      <c r="C19" s="450"/>
      <c r="D19" s="451"/>
      <c r="E19" s="451"/>
      <c r="F19" s="452"/>
      <c r="G19" s="452"/>
      <c r="H19" s="452"/>
      <c r="I19" s="453"/>
      <c r="J19" s="281"/>
    </row>
    <row r="20" spans="1:10" ht="12.75">
      <c r="A20" s="281"/>
      <c r="B20" s="444"/>
      <c r="C20" s="445"/>
      <c r="D20" s="446"/>
      <c r="E20" s="446"/>
      <c r="F20" s="447"/>
      <c r="G20" s="447">
        <f>+E20*F20</f>
        <v>0</v>
      </c>
      <c r="H20" s="447"/>
      <c r="I20" s="448">
        <f>+E20*F20</f>
        <v>0</v>
      </c>
      <c r="J20" s="281"/>
    </row>
    <row r="21" spans="1:10" ht="12.75">
      <c r="A21" s="281"/>
      <c r="B21" s="444"/>
      <c r="C21" s="445"/>
      <c r="D21" s="446"/>
      <c r="E21" s="446"/>
      <c r="F21" s="447"/>
      <c r="G21" s="447"/>
      <c r="H21" s="447"/>
      <c r="I21" s="448"/>
      <c r="J21" s="281"/>
    </row>
    <row r="22" spans="1:10" ht="12.75">
      <c r="A22" s="281"/>
      <c r="B22" s="449"/>
      <c r="C22" s="450"/>
      <c r="D22" s="451"/>
      <c r="E22" s="451"/>
      <c r="F22" s="452"/>
      <c r="G22" s="452">
        <f>+E22*F22</f>
        <v>0</v>
      </c>
      <c r="H22" s="452"/>
      <c r="I22" s="453">
        <f>+E22*F22</f>
        <v>0</v>
      </c>
      <c r="J22" s="281"/>
    </row>
    <row r="23" spans="1:10" ht="12.75">
      <c r="A23" s="281"/>
      <c r="B23" s="449"/>
      <c r="C23" s="450"/>
      <c r="D23" s="451"/>
      <c r="E23" s="451"/>
      <c r="F23" s="452"/>
      <c r="G23" s="452"/>
      <c r="H23" s="452"/>
      <c r="I23" s="453"/>
      <c r="J23" s="281"/>
    </row>
    <row r="24" spans="1:10" ht="12.75">
      <c r="A24" s="281"/>
      <c r="B24" s="444"/>
      <c r="C24" s="445"/>
      <c r="D24" s="446"/>
      <c r="E24" s="446"/>
      <c r="F24" s="447"/>
      <c r="G24" s="447">
        <f>+E24*F24</f>
        <v>0</v>
      </c>
      <c r="H24" s="447"/>
      <c r="I24" s="448">
        <f>+E24*F24</f>
        <v>0</v>
      </c>
      <c r="J24" s="281"/>
    </row>
    <row r="25" spans="1:10" ht="12.75">
      <c r="A25" s="281"/>
      <c r="B25" s="444"/>
      <c r="C25" s="445"/>
      <c r="D25" s="446"/>
      <c r="E25" s="446"/>
      <c r="F25" s="447"/>
      <c r="G25" s="447"/>
      <c r="H25" s="447"/>
      <c r="I25" s="448"/>
      <c r="J25" s="281"/>
    </row>
    <row r="26" spans="1:10" ht="12.75">
      <c r="A26" s="281"/>
      <c r="B26" s="449"/>
      <c r="C26" s="450"/>
      <c r="D26" s="451"/>
      <c r="E26" s="451"/>
      <c r="F26" s="452"/>
      <c r="G26" s="452">
        <f>+E26*F26</f>
        <v>0</v>
      </c>
      <c r="H26" s="452"/>
      <c r="I26" s="453">
        <f>+E26*F26</f>
        <v>0</v>
      </c>
      <c r="J26" s="281"/>
    </row>
    <row r="27" spans="1:10" ht="12.75">
      <c r="A27" s="281"/>
      <c r="B27" s="449"/>
      <c r="C27" s="450"/>
      <c r="D27" s="451"/>
      <c r="E27" s="451"/>
      <c r="F27" s="452"/>
      <c r="G27" s="452"/>
      <c r="H27" s="452"/>
      <c r="I27" s="453"/>
      <c r="J27" s="281"/>
    </row>
    <row r="28" spans="1:10" ht="12.75">
      <c r="A28" s="281"/>
      <c r="B28" s="444"/>
      <c r="C28" s="445"/>
      <c r="D28" s="446"/>
      <c r="E28" s="446"/>
      <c r="F28" s="447"/>
      <c r="G28" s="447">
        <f>+E28*F28</f>
        <v>0</v>
      </c>
      <c r="H28" s="447"/>
      <c r="I28" s="448">
        <f>+E28*F28</f>
        <v>0</v>
      </c>
      <c r="J28" s="281"/>
    </row>
    <row r="29" spans="1:10" ht="12.75">
      <c r="A29" s="281"/>
      <c r="B29" s="444"/>
      <c r="C29" s="445"/>
      <c r="D29" s="446"/>
      <c r="E29" s="446"/>
      <c r="F29" s="447"/>
      <c r="G29" s="447"/>
      <c r="H29" s="447"/>
      <c r="I29" s="448"/>
      <c r="J29" s="281"/>
    </row>
    <row r="30" spans="1:10" ht="12.75">
      <c r="A30" s="281"/>
      <c r="B30" s="449"/>
      <c r="C30" s="450"/>
      <c r="D30" s="451"/>
      <c r="E30" s="451"/>
      <c r="F30" s="452"/>
      <c r="G30" s="452">
        <f>+E30*F30</f>
        <v>0</v>
      </c>
      <c r="H30" s="452"/>
      <c r="I30" s="453">
        <f>+E30*F30</f>
        <v>0</v>
      </c>
      <c r="J30" s="281"/>
    </row>
    <row r="31" spans="1:10" ht="12.75">
      <c r="A31" s="281"/>
      <c r="B31" s="449"/>
      <c r="C31" s="450"/>
      <c r="D31" s="451"/>
      <c r="E31" s="451"/>
      <c r="F31" s="452"/>
      <c r="G31" s="452"/>
      <c r="H31" s="452"/>
      <c r="I31" s="453"/>
      <c r="J31" s="281"/>
    </row>
    <row r="32" spans="1:10" ht="12.75">
      <c r="A32" s="281"/>
      <c r="B32" s="444"/>
      <c r="C32" s="445"/>
      <c r="D32" s="446"/>
      <c r="E32" s="446"/>
      <c r="F32" s="447"/>
      <c r="G32" s="447">
        <f>+E32*F32</f>
        <v>0</v>
      </c>
      <c r="H32" s="447"/>
      <c r="I32" s="448">
        <f>+E32*F32</f>
        <v>0</v>
      </c>
      <c r="J32" s="281"/>
    </row>
    <row r="33" spans="1:10" ht="12.75">
      <c r="A33" s="281"/>
      <c r="B33" s="444"/>
      <c r="C33" s="445"/>
      <c r="D33" s="446"/>
      <c r="E33" s="446"/>
      <c r="F33" s="447"/>
      <c r="G33" s="447"/>
      <c r="H33" s="447"/>
      <c r="I33" s="448"/>
      <c r="J33" s="281"/>
    </row>
    <row r="34" spans="1:10" ht="12.75">
      <c r="A34" s="281"/>
      <c r="B34" s="449"/>
      <c r="C34" s="450"/>
      <c r="D34" s="451"/>
      <c r="E34" s="451"/>
      <c r="F34" s="452"/>
      <c r="G34" s="452">
        <f>+E34*F34</f>
        <v>0</v>
      </c>
      <c r="H34" s="452"/>
      <c r="I34" s="453">
        <f>+E34*F34</f>
        <v>0</v>
      </c>
      <c r="J34" s="281"/>
    </row>
    <row r="35" spans="1:10" ht="12.75">
      <c r="A35" s="281"/>
      <c r="B35" s="449"/>
      <c r="C35" s="450"/>
      <c r="D35" s="451"/>
      <c r="E35" s="451"/>
      <c r="F35" s="452"/>
      <c r="G35" s="452"/>
      <c r="H35" s="452"/>
      <c r="I35" s="453"/>
      <c r="J35" s="281"/>
    </row>
    <row r="36" spans="1:10" ht="12.75">
      <c r="A36" s="281"/>
      <c r="B36" s="444"/>
      <c r="C36" s="445"/>
      <c r="D36" s="446"/>
      <c r="E36" s="446"/>
      <c r="F36" s="447"/>
      <c r="G36" s="447">
        <f>+E36*F36</f>
        <v>0</v>
      </c>
      <c r="H36" s="447"/>
      <c r="I36" s="448">
        <f>+E36*F36</f>
        <v>0</v>
      </c>
      <c r="J36" s="281"/>
    </row>
    <row r="37" spans="1:10" ht="12.75">
      <c r="A37" s="281"/>
      <c r="B37" s="444"/>
      <c r="C37" s="445"/>
      <c r="D37" s="446"/>
      <c r="E37" s="446"/>
      <c r="F37" s="447"/>
      <c r="G37" s="447"/>
      <c r="H37" s="447"/>
      <c r="I37" s="448"/>
      <c r="J37" s="281"/>
    </row>
    <row r="38" spans="1:10" ht="12.75">
      <c r="A38" s="281"/>
      <c r="B38" s="449"/>
      <c r="C38" s="450"/>
      <c r="D38" s="451"/>
      <c r="E38" s="451"/>
      <c r="F38" s="452"/>
      <c r="G38" s="452">
        <f>+E38*F38</f>
        <v>0</v>
      </c>
      <c r="H38" s="452"/>
      <c r="I38" s="453">
        <f>+E38*F38</f>
        <v>0</v>
      </c>
      <c r="J38" s="281"/>
    </row>
    <row r="39" spans="1:10" ht="12.75">
      <c r="A39" s="281"/>
      <c r="B39" s="449"/>
      <c r="C39" s="450"/>
      <c r="D39" s="451"/>
      <c r="E39" s="451"/>
      <c r="F39" s="452"/>
      <c r="G39" s="452"/>
      <c r="H39" s="452"/>
      <c r="I39" s="453"/>
      <c r="J39" s="281"/>
    </row>
    <row r="40" spans="2:9" ht="12.75">
      <c r="B40"/>
      <c r="C40"/>
      <c r="D40"/>
      <c r="E40"/>
      <c r="F40"/>
      <c r="G40"/>
      <c r="H40"/>
      <c r="I40"/>
    </row>
    <row r="41" spans="2:9" ht="12.75">
      <c r="B41"/>
      <c r="C41"/>
      <c r="D41"/>
      <c r="E41"/>
      <c r="F41"/>
      <c r="G41"/>
      <c r="H41"/>
      <c r="I41"/>
    </row>
    <row r="42" spans="2:9" ht="12.75">
      <c r="B42"/>
      <c r="C42"/>
      <c r="D42"/>
      <c r="E42"/>
      <c r="F42"/>
      <c r="G42"/>
      <c r="H42"/>
      <c r="I42"/>
    </row>
    <row r="43" spans="2:9" ht="12.75">
      <c r="B43"/>
      <c r="C43"/>
      <c r="D43"/>
      <c r="E43"/>
      <c r="F43"/>
      <c r="G43"/>
      <c r="H43"/>
      <c r="I43"/>
    </row>
    <row r="44" spans="2:9" ht="12.75">
      <c r="B44"/>
      <c r="C44"/>
      <c r="D44"/>
      <c r="E44"/>
      <c r="F44"/>
      <c r="G44"/>
      <c r="H44"/>
      <c r="I44"/>
    </row>
    <row r="45" spans="2:9" ht="12.75">
      <c r="B45"/>
      <c r="C45"/>
      <c r="D45"/>
      <c r="E45"/>
      <c r="F45"/>
      <c r="G45"/>
      <c r="H45"/>
      <c r="I45"/>
    </row>
  </sheetData>
  <sheetProtection selectLockedCells="1" selectUnlockedCells="1"/>
  <mergeCells count="127">
    <mergeCell ref="G1:I1"/>
    <mergeCell ref="H2:I2"/>
    <mergeCell ref="B3:I3"/>
    <mergeCell ref="B4:I4"/>
    <mergeCell ref="G5:I5"/>
    <mergeCell ref="B6:B10"/>
    <mergeCell ref="C6:C10"/>
    <mergeCell ref="D6:E8"/>
    <mergeCell ref="F6:F10"/>
    <mergeCell ref="G6:I8"/>
    <mergeCell ref="D9:D10"/>
    <mergeCell ref="E9:E10"/>
    <mergeCell ref="G9:G10"/>
    <mergeCell ref="H9:H10"/>
    <mergeCell ref="I9:I10"/>
    <mergeCell ref="B12:B13"/>
    <mergeCell ref="C12:C13"/>
    <mergeCell ref="D12:D13"/>
    <mergeCell ref="E12:E13"/>
    <mergeCell ref="F12:F13"/>
    <mergeCell ref="G12:G13"/>
    <mergeCell ref="H12:H13"/>
    <mergeCell ref="I12:I13"/>
    <mergeCell ref="B14:B15"/>
    <mergeCell ref="C14:C15"/>
    <mergeCell ref="D14:D15"/>
    <mergeCell ref="E14:E15"/>
    <mergeCell ref="F14:F15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B22:B23"/>
    <mergeCell ref="C22:C23"/>
    <mergeCell ref="D22:D23"/>
    <mergeCell ref="E22:E23"/>
    <mergeCell ref="F22:F23"/>
    <mergeCell ref="G22:G23"/>
    <mergeCell ref="H22:H23"/>
    <mergeCell ref="I22:I23"/>
    <mergeCell ref="B24:B25"/>
    <mergeCell ref="C24:C25"/>
    <mergeCell ref="D24:D25"/>
    <mergeCell ref="E24:E25"/>
    <mergeCell ref="F24:F25"/>
    <mergeCell ref="G24:G25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B28:B29"/>
    <mergeCell ref="C28:C29"/>
    <mergeCell ref="D28:D29"/>
    <mergeCell ref="E28:E29"/>
    <mergeCell ref="F28:F29"/>
    <mergeCell ref="G28:G29"/>
    <mergeCell ref="H28:H29"/>
    <mergeCell ref="I28:I29"/>
    <mergeCell ref="B30:B31"/>
    <mergeCell ref="C30:C31"/>
    <mergeCell ref="D30:D31"/>
    <mergeCell ref="E30:E31"/>
    <mergeCell ref="F30:F31"/>
    <mergeCell ref="G30:G31"/>
    <mergeCell ref="H30:H31"/>
    <mergeCell ref="I30:I31"/>
    <mergeCell ref="B32:B33"/>
    <mergeCell ref="C32:C33"/>
    <mergeCell ref="D32:D33"/>
    <mergeCell ref="E32:E33"/>
    <mergeCell ref="F32:F33"/>
    <mergeCell ref="G32:G33"/>
    <mergeCell ref="H32:H33"/>
    <mergeCell ref="I32:I33"/>
    <mergeCell ref="B34:B35"/>
    <mergeCell ref="C34:C35"/>
    <mergeCell ref="D34:D35"/>
    <mergeCell ref="E34:E35"/>
    <mergeCell ref="F34:F35"/>
    <mergeCell ref="G34:G35"/>
    <mergeCell ref="H34:H35"/>
    <mergeCell ref="I34:I35"/>
    <mergeCell ref="B36:B37"/>
    <mergeCell ref="C36:C37"/>
    <mergeCell ref="D36:D37"/>
    <mergeCell ref="E36:E37"/>
    <mergeCell ref="F36:F37"/>
    <mergeCell ref="G36:G37"/>
    <mergeCell ref="H36:H37"/>
    <mergeCell ref="I36:I37"/>
    <mergeCell ref="B38:B39"/>
    <mergeCell ref="C38:C39"/>
    <mergeCell ref="D38:D39"/>
    <mergeCell ref="E38:E39"/>
    <mergeCell ref="F38:F39"/>
    <mergeCell ref="G38:G39"/>
    <mergeCell ref="H38:H39"/>
    <mergeCell ref="I38:I39"/>
  </mergeCells>
  <printOptions/>
  <pageMargins left="0.07847222222222222" right="0.07847222222222222" top="0.07847222222222222" bottom="0.07847222222222222" header="0.5118055555555555" footer="0.5118055555555555"/>
  <pageSetup fitToHeight="1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showGridLines="0" showZeros="0" view="pageBreakPreview" zoomScaleSheetLayoutView="100" workbookViewId="0" topLeftCell="A1">
      <selection activeCell="E19" sqref="E19"/>
    </sheetView>
  </sheetViews>
  <sheetFormatPr defaultColWidth="11.421875" defaultRowHeight="12.75"/>
  <cols>
    <col min="1" max="1" width="3.7109375" style="1" customWidth="1"/>
    <col min="2" max="2" width="61.28125" style="1" customWidth="1"/>
    <col min="3" max="3" width="16.28125" style="1" customWidth="1"/>
    <col min="4" max="4" width="61.28125" style="1" customWidth="1"/>
    <col min="5" max="5" width="16.28125" style="1" customWidth="1"/>
    <col min="6" max="6" width="3.7109375" style="1" customWidth="1"/>
    <col min="7" max="16384" width="11.421875" style="1" customWidth="1"/>
  </cols>
  <sheetData>
    <row r="1" spans="1:6" ht="27.75" customHeight="1">
      <c r="A1" s="281"/>
      <c r="B1" s="52" t="s">
        <v>389</v>
      </c>
      <c r="C1" s="282" t="str">
        <f>CONCATENATE("Raison social :",garde!D15)</f>
        <v>Raison social :FITCO SARL</v>
      </c>
      <c r="D1" s="282"/>
      <c r="E1" s="282"/>
      <c r="F1" s="281"/>
    </row>
    <row r="2" spans="1:6" ht="26.25" customHeight="1">
      <c r="A2" s="281"/>
      <c r="B2" s="281"/>
      <c r="C2" s="454"/>
      <c r="D2" s="58" t="str">
        <f>garde!B9</f>
        <v>(Modéle Comptable Simplifié)</v>
      </c>
      <c r="E2" s="58"/>
      <c r="F2" s="281"/>
    </row>
    <row r="3" spans="1:6" ht="27.75" customHeight="1">
      <c r="A3" s="281"/>
      <c r="B3" s="455" t="s">
        <v>390</v>
      </c>
      <c r="C3" s="455"/>
      <c r="D3" s="455"/>
      <c r="E3" s="455"/>
      <c r="F3" s="281"/>
    </row>
    <row r="4" spans="1:6" ht="42" customHeight="1">
      <c r="A4" s="281"/>
      <c r="B4" s="52" t="str">
        <f>CONCATENATE("Patente : ",garde!D17)</f>
        <v>Patente : 32104787</v>
      </c>
      <c r="C4" s="281"/>
      <c r="D4" s="349" t="str">
        <f>CONCATENATE("Exercice ",garde!E11)</f>
        <v>Exercice du 01/01/2009 au 31/12/2009</v>
      </c>
      <c r="E4" s="349"/>
      <c r="F4" s="281"/>
    </row>
    <row r="5" spans="1:6" ht="12.75">
      <c r="A5" s="281"/>
      <c r="B5" s="456"/>
      <c r="C5" s="310" t="s">
        <v>185</v>
      </c>
      <c r="D5" s="456"/>
      <c r="E5" s="310" t="s">
        <v>185</v>
      </c>
      <c r="F5" s="281"/>
    </row>
    <row r="6" spans="1:6" ht="12.75">
      <c r="A6" s="281"/>
      <c r="B6" s="318"/>
      <c r="C6" s="310"/>
      <c r="D6" s="318"/>
      <c r="E6" s="310"/>
      <c r="F6" s="281"/>
    </row>
    <row r="7" spans="1:6" ht="12.75">
      <c r="A7" s="281"/>
      <c r="B7" s="457" t="s">
        <v>391</v>
      </c>
      <c r="C7" s="288"/>
      <c r="D7" s="458" t="s">
        <v>392</v>
      </c>
      <c r="E7" s="288"/>
      <c r="F7" s="281"/>
    </row>
    <row r="8" spans="1:6" ht="12.75">
      <c r="A8" s="281"/>
      <c r="B8" s="289"/>
      <c r="C8" s="288"/>
      <c r="D8" s="459"/>
      <c r="E8" s="288"/>
      <c r="F8" s="281"/>
    </row>
    <row r="9" spans="1:6" ht="12.75">
      <c r="A9" s="281"/>
      <c r="B9" s="460" t="s">
        <v>393</v>
      </c>
      <c r="C9" s="288"/>
      <c r="D9" s="461" t="s">
        <v>394</v>
      </c>
      <c r="E9" s="288">
        <v>0</v>
      </c>
      <c r="F9" s="281"/>
    </row>
    <row r="10" spans="1:6" ht="12.75">
      <c r="A10" s="281"/>
      <c r="B10" s="289"/>
      <c r="C10" s="288"/>
      <c r="D10" s="461"/>
      <c r="E10" s="288"/>
      <c r="F10" s="281"/>
    </row>
    <row r="11" spans="1:6" ht="12.75">
      <c r="A11" s="281"/>
      <c r="B11" s="289" t="s">
        <v>395</v>
      </c>
      <c r="C11" s="288"/>
      <c r="D11" s="461" t="s">
        <v>396</v>
      </c>
      <c r="E11" s="461"/>
      <c r="F11" s="281"/>
    </row>
    <row r="12" spans="1:6" ht="12.75">
      <c r="A12" s="281"/>
      <c r="B12" s="289"/>
      <c r="C12" s="288"/>
      <c r="D12" s="461"/>
      <c r="E12" s="288"/>
      <c r="F12" s="281"/>
    </row>
    <row r="13" spans="1:6" ht="12.75">
      <c r="A13" s="281"/>
      <c r="B13" s="289" t="s">
        <v>397</v>
      </c>
      <c r="C13" s="288"/>
      <c r="D13" s="461" t="s">
        <v>398</v>
      </c>
      <c r="E13" s="288"/>
      <c r="F13" s="281"/>
    </row>
    <row r="14" spans="1:6" ht="12.75">
      <c r="A14" s="281"/>
      <c r="B14" s="289"/>
      <c r="C14" s="288"/>
      <c r="D14" s="461"/>
      <c r="E14" s="288"/>
      <c r="F14" s="281"/>
    </row>
    <row r="15" spans="1:6" ht="12.75">
      <c r="A15" s="281"/>
      <c r="B15" s="289" t="s">
        <v>399</v>
      </c>
      <c r="C15" s="288">
        <f>CPC!H37</f>
        <v>0</v>
      </c>
      <c r="D15" s="461" t="s">
        <v>400</v>
      </c>
      <c r="E15" s="288"/>
      <c r="F15" s="281"/>
    </row>
    <row r="16" spans="1:6" ht="12.75">
      <c r="A16" s="281"/>
      <c r="B16" s="289"/>
      <c r="C16" s="288"/>
      <c r="D16" s="461"/>
      <c r="E16" s="288"/>
      <c r="F16" s="281"/>
    </row>
    <row r="17" spans="1:6" ht="12.75">
      <c r="A17" s="281"/>
      <c r="B17" s="289" t="s">
        <v>401</v>
      </c>
      <c r="C17" s="288"/>
      <c r="D17" s="461" t="s">
        <v>402</v>
      </c>
      <c r="E17" s="288"/>
      <c r="F17" s="281"/>
    </row>
    <row r="18" spans="1:6" ht="12.75">
      <c r="A18" s="281"/>
      <c r="B18" s="289"/>
      <c r="C18" s="288"/>
      <c r="D18" s="461"/>
      <c r="E18" s="288"/>
      <c r="F18" s="281"/>
    </row>
    <row r="19" spans="1:6" ht="12.75">
      <c r="A19" s="281"/>
      <c r="B19" s="289" t="s">
        <v>403</v>
      </c>
      <c r="C19" s="288"/>
      <c r="D19" s="461" t="s">
        <v>395</v>
      </c>
      <c r="E19" s="461"/>
      <c r="F19" s="281"/>
    </row>
    <row r="20" spans="1:6" ht="12.75">
      <c r="A20" s="281"/>
      <c r="B20" s="289"/>
      <c r="C20" s="288"/>
      <c r="D20" s="461"/>
      <c r="E20" s="288"/>
      <c r="F20" s="462"/>
    </row>
    <row r="21" spans="1:6" ht="12.75">
      <c r="A21" s="281"/>
      <c r="B21" s="463" t="s">
        <v>404</v>
      </c>
      <c r="C21" s="379">
        <f>SUM(C7:C20)</f>
        <v>0</v>
      </c>
      <c r="D21" s="464" t="s">
        <v>405</v>
      </c>
      <c r="E21" s="379">
        <f>SUM(E7:E20)</f>
        <v>0</v>
      </c>
      <c r="F21" s="281"/>
    </row>
    <row r="22" spans="1:6" ht="12.75">
      <c r="A22" s="281"/>
      <c r="B22" s="465"/>
      <c r="C22" s="297"/>
      <c r="D22" s="466"/>
      <c r="E22" s="297"/>
      <c r="F22" s="281"/>
    </row>
    <row r="23" spans="1:6" ht="12.75">
      <c r="A23" s="281"/>
      <c r="B23" s="281"/>
      <c r="C23" s="281"/>
      <c r="D23" s="281"/>
      <c r="E23" s="281"/>
      <c r="F23" s="281"/>
    </row>
    <row r="24" spans="1:6" ht="12.75">
      <c r="A24" s="281"/>
      <c r="B24" s="396" t="s">
        <v>406</v>
      </c>
      <c r="C24" s="281"/>
      <c r="D24" s="281"/>
      <c r="E24" s="281"/>
      <c r="F24" s="281"/>
    </row>
    <row r="25" spans="1:6" ht="12.75">
      <c r="A25" s="281"/>
      <c r="B25" s="281"/>
      <c r="C25" s="281"/>
      <c r="D25" s="281"/>
      <c r="E25" s="281"/>
      <c r="F25" s="281"/>
    </row>
    <row r="26" spans="1:6" ht="12.75">
      <c r="A26" s="281"/>
      <c r="B26" s="281"/>
      <c r="C26" s="281"/>
      <c r="D26" s="281"/>
      <c r="E26" s="281"/>
      <c r="F26" s="281"/>
    </row>
    <row r="27" spans="1:6" ht="12.75">
      <c r="A27" s="281"/>
      <c r="B27" s="281"/>
      <c r="C27" s="281"/>
      <c r="D27" s="281"/>
      <c r="E27" s="281"/>
      <c r="F27" s="281"/>
    </row>
    <row r="29" spans="2:5" ht="12.75">
      <c r="B29"/>
      <c r="C29"/>
      <c r="D29"/>
      <c r="E29"/>
    </row>
    <row r="30" spans="2:7" ht="12.75">
      <c r="B30"/>
      <c r="C30"/>
      <c r="D30"/>
      <c r="E30"/>
      <c r="F30"/>
      <c r="G30"/>
    </row>
    <row r="31" spans="2:7" ht="12.75">
      <c r="B31"/>
      <c r="C31"/>
      <c r="D31"/>
      <c r="E31"/>
      <c r="F31"/>
      <c r="G31"/>
    </row>
    <row r="32" spans="2:7" ht="12.75">
      <c r="B32"/>
      <c r="C32"/>
      <c r="D32"/>
      <c r="E32"/>
      <c r="F32"/>
      <c r="G32"/>
    </row>
    <row r="33" spans="2:7" ht="12.75">
      <c r="B33"/>
      <c r="C33"/>
      <c r="D33"/>
      <c r="E33"/>
      <c r="F33"/>
      <c r="G33"/>
    </row>
    <row r="34" spans="2:7" ht="12.75">
      <c r="B34"/>
      <c r="C34"/>
      <c r="D34"/>
      <c r="E34"/>
      <c r="F34"/>
      <c r="G34"/>
    </row>
    <row r="35" spans="2:7" ht="12.75">
      <c r="B35"/>
      <c r="C35"/>
      <c r="D35"/>
      <c r="E35"/>
      <c r="F35"/>
      <c r="G35"/>
    </row>
    <row r="36" spans="2:7" ht="12.75">
      <c r="B36"/>
      <c r="C36"/>
      <c r="D36"/>
      <c r="E36"/>
      <c r="F36"/>
      <c r="G36"/>
    </row>
    <row r="37" spans="2:7" ht="12.75">
      <c r="B37"/>
      <c r="C37"/>
      <c r="D37"/>
      <c r="E37"/>
      <c r="F37"/>
      <c r="G37"/>
    </row>
    <row r="38" spans="2:7" ht="12.75">
      <c r="B38"/>
      <c r="C38"/>
      <c r="D38"/>
      <c r="E38"/>
      <c r="F38"/>
      <c r="G38"/>
    </row>
    <row r="39" spans="2:7" ht="12.75">
      <c r="B39"/>
      <c r="C39"/>
      <c r="D39"/>
      <c r="E39"/>
      <c r="F39"/>
      <c r="G39"/>
    </row>
    <row r="40" spans="2:7" ht="12.75">
      <c r="B40"/>
      <c r="C40"/>
      <c r="D40"/>
      <c r="E40"/>
      <c r="F40"/>
      <c r="G40"/>
    </row>
    <row r="41" spans="2:7" ht="12.75">
      <c r="B41"/>
      <c r="C41"/>
      <c r="D41"/>
      <c r="E41"/>
      <c r="F41"/>
      <c r="G41"/>
    </row>
    <row r="42" spans="2:7" ht="12.75">
      <c r="B42"/>
      <c r="C42"/>
      <c r="D42"/>
      <c r="E42"/>
      <c r="F42"/>
      <c r="G42"/>
    </row>
    <row r="43" spans="2:7" ht="12.75">
      <c r="B43"/>
      <c r="C43"/>
      <c r="D43"/>
      <c r="E43"/>
      <c r="F43"/>
      <c r="G43"/>
    </row>
    <row r="44" spans="2:7" ht="12.75">
      <c r="B44"/>
      <c r="C44"/>
      <c r="D44"/>
      <c r="E44"/>
      <c r="F44"/>
      <c r="G44"/>
    </row>
    <row r="45" spans="2:7" ht="12.75">
      <c r="B45"/>
      <c r="C45"/>
      <c r="D45"/>
      <c r="E45"/>
      <c r="F45"/>
      <c r="G45"/>
    </row>
    <row r="46" spans="2:7" ht="12.75">
      <c r="B46"/>
      <c r="C46"/>
      <c r="D46"/>
      <c r="E46"/>
      <c r="F46"/>
      <c r="G46"/>
    </row>
    <row r="47" spans="2:7" ht="12.75">
      <c r="B47"/>
      <c r="C47"/>
      <c r="D47"/>
      <c r="E47"/>
      <c r="F47"/>
      <c r="G47"/>
    </row>
    <row r="48" spans="2:7" ht="12.75">
      <c r="B48"/>
      <c r="C48"/>
      <c r="D48"/>
      <c r="E48"/>
      <c r="F48"/>
      <c r="G48"/>
    </row>
    <row r="49" spans="2:7" ht="12.75">
      <c r="B49"/>
      <c r="C49"/>
      <c r="D49"/>
      <c r="E49"/>
      <c r="F49"/>
      <c r="G49"/>
    </row>
    <row r="50" spans="2:7" ht="12.75">
      <c r="B50"/>
      <c r="C50"/>
      <c r="D50"/>
      <c r="E50"/>
      <c r="F50"/>
      <c r="G50"/>
    </row>
    <row r="51" spans="2:7" ht="12.75">
      <c r="B51"/>
      <c r="C51"/>
      <c r="D51"/>
      <c r="E51"/>
      <c r="F51"/>
      <c r="G51"/>
    </row>
    <row r="52" spans="2:7" ht="12.75">
      <c r="B52"/>
      <c r="C52"/>
      <c r="D52"/>
      <c r="E52"/>
      <c r="F52"/>
      <c r="G52"/>
    </row>
    <row r="53" spans="2:7" ht="12.75">
      <c r="B53"/>
      <c r="C53"/>
      <c r="D53"/>
      <c r="E53"/>
      <c r="F53"/>
      <c r="G53"/>
    </row>
    <row r="54" spans="2:7" ht="12.75">
      <c r="B54"/>
      <c r="C54"/>
      <c r="D54"/>
      <c r="E54"/>
      <c r="F54"/>
      <c r="G54"/>
    </row>
    <row r="55" spans="2:7" ht="12.75">
      <c r="B55"/>
      <c r="C55"/>
      <c r="D55"/>
      <c r="E55"/>
      <c r="F55"/>
      <c r="G55"/>
    </row>
    <row r="56" spans="2:7" ht="12.75">
      <c r="B56"/>
      <c r="C56"/>
      <c r="D56"/>
      <c r="E56"/>
      <c r="F56"/>
      <c r="G56"/>
    </row>
  </sheetData>
  <sheetProtection selectLockedCells="1" selectUnlockedCells="1"/>
  <mergeCells count="6">
    <mergeCell ref="C1:E1"/>
    <mergeCell ref="D2:E2"/>
    <mergeCell ref="B3:E3"/>
    <mergeCell ref="D4:E4"/>
    <mergeCell ref="C5:C6"/>
    <mergeCell ref="E5:E6"/>
  </mergeCells>
  <printOptions/>
  <pageMargins left="0.07847222222222222" right="0.07847222222222222" top="0.07847222222222222" bottom="0.07847222222222222" header="0.5118055555555555" footer="0.5118055555555555"/>
  <pageSetup fitToHeight="1" fitToWidth="1"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showGridLines="0" showZeros="0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8.00390625" style="1" customWidth="1"/>
    <col min="3" max="3" width="62.00390625" style="1" customWidth="1"/>
    <col min="4" max="4" width="24.7109375" style="1" customWidth="1"/>
    <col min="5" max="5" width="25.140625" style="1" customWidth="1"/>
    <col min="6" max="6" width="23.8515625" style="1" customWidth="1"/>
    <col min="7" max="7" width="3.7109375" style="1" customWidth="1"/>
    <col min="8" max="16384" width="11.421875" style="1" customWidth="1"/>
  </cols>
  <sheetData>
    <row r="1" spans="1:7" ht="27.75" customHeight="1">
      <c r="A1" s="323"/>
      <c r="B1" s="323" t="s">
        <v>407</v>
      </c>
      <c r="C1" s="323"/>
      <c r="D1" s="324" t="str">
        <f>CONCATENATE("Raison social :",garde!D15)</f>
        <v>Raison social :FITCO SARL</v>
      </c>
      <c r="E1" s="324"/>
      <c r="F1" s="324"/>
      <c r="G1" s="323"/>
    </row>
    <row r="2" spans="1:7" ht="20.25" customHeight="1">
      <c r="A2" s="323"/>
      <c r="B2" s="467"/>
      <c r="C2" s="468"/>
      <c r="D2" s="468"/>
      <c r="E2" s="58" t="str">
        <f>garde!B9</f>
        <v>(Modéle Comptable Simplifié)</v>
      </c>
      <c r="F2" s="58"/>
      <c r="G2" s="323"/>
    </row>
    <row r="3" spans="1:7" ht="33.75" customHeight="1">
      <c r="A3" s="323"/>
      <c r="B3" s="469" t="s">
        <v>408</v>
      </c>
      <c r="C3" s="469"/>
      <c r="D3" s="469"/>
      <c r="E3" s="469"/>
      <c r="F3" s="469"/>
      <c r="G3" s="323"/>
    </row>
    <row r="4" spans="1:7" ht="42" customHeight="1">
      <c r="A4" s="323"/>
      <c r="B4" s="323" t="str">
        <f>CONCATENATE("Patente : ",garde!D17)</f>
        <v>Patente : 32104787</v>
      </c>
      <c r="C4" s="323"/>
      <c r="D4" s="323"/>
      <c r="E4" s="328" t="str">
        <f>CONCATENATE("Exercice ",garde!E11)</f>
        <v>Exercice du 01/01/2009 au 31/12/2009</v>
      </c>
      <c r="F4" s="328"/>
      <c r="G4" s="323"/>
    </row>
    <row r="5" spans="1:7" ht="12.75" customHeight="1">
      <c r="A5" s="323"/>
      <c r="B5" s="470"/>
      <c r="C5" s="411" t="s">
        <v>409</v>
      </c>
      <c r="D5" s="411" t="s">
        <v>410</v>
      </c>
      <c r="E5" s="411" t="s">
        <v>411</v>
      </c>
      <c r="F5" s="411" t="s">
        <v>412</v>
      </c>
      <c r="G5" s="323"/>
    </row>
    <row r="6" spans="1:7" ht="12.75">
      <c r="A6" s="323"/>
      <c r="B6" s="471"/>
      <c r="C6" s="411"/>
      <c r="D6" s="411"/>
      <c r="E6" s="411"/>
      <c r="F6" s="411"/>
      <c r="G6" s="323"/>
    </row>
    <row r="7" spans="1:7" ht="12.75">
      <c r="A7" s="323"/>
      <c r="B7" s="471"/>
      <c r="C7" s="411"/>
      <c r="D7" s="411"/>
      <c r="E7" s="411"/>
      <c r="F7" s="411"/>
      <c r="G7" s="323"/>
    </row>
    <row r="8" spans="1:7" ht="12.75">
      <c r="A8" s="323"/>
      <c r="B8" s="472"/>
      <c r="C8" s="414">
        <v>1</v>
      </c>
      <c r="D8" s="414">
        <v>2</v>
      </c>
      <c r="E8" s="414">
        <v>3</v>
      </c>
      <c r="F8" s="414">
        <v>4</v>
      </c>
      <c r="G8" s="323"/>
    </row>
    <row r="9" spans="1:7" ht="12.75">
      <c r="A9" s="323"/>
      <c r="B9" s="473"/>
      <c r="C9" s="474" t="s">
        <v>413</v>
      </c>
      <c r="D9" s="296">
        <f>SUM(D10:D12)</f>
        <v>0</v>
      </c>
      <c r="E9" s="296">
        <f>SUM(E10:E12)</f>
        <v>0</v>
      </c>
      <c r="F9" s="296">
        <f>SUM(F10:F12)</f>
        <v>0</v>
      </c>
      <c r="G9" s="323"/>
    </row>
    <row r="10" spans="1:7" ht="12.75">
      <c r="A10" s="323"/>
      <c r="B10" s="473">
        <v>1</v>
      </c>
      <c r="C10" s="475" t="s">
        <v>414</v>
      </c>
      <c r="D10" s="288"/>
      <c r="E10" s="288"/>
      <c r="F10" s="288"/>
      <c r="G10" s="323"/>
    </row>
    <row r="11" spans="1:7" ht="12.75">
      <c r="A11" s="323"/>
      <c r="B11" s="473">
        <v>2</v>
      </c>
      <c r="C11" s="475" t="s">
        <v>415</v>
      </c>
      <c r="D11" s="288"/>
      <c r="E11" s="288"/>
      <c r="F11" s="288"/>
      <c r="G11" s="323"/>
    </row>
    <row r="12" spans="1:7" ht="12.75">
      <c r="A12" s="323"/>
      <c r="B12" s="414">
        <v>3</v>
      </c>
      <c r="C12" s="476" t="s">
        <v>416</v>
      </c>
      <c r="D12" s="297"/>
      <c r="E12" s="297"/>
      <c r="F12" s="297"/>
      <c r="G12" s="323"/>
    </row>
    <row r="13" spans="1:7" ht="12.75">
      <c r="A13" s="323"/>
      <c r="B13" s="473"/>
      <c r="C13" s="477" t="s">
        <v>417</v>
      </c>
      <c r="D13" s="296">
        <f>SUM(D14:D16)</f>
        <v>0</v>
      </c>
      <c r="E13" s="296">
        <f>SUM(E14:E16)</f>
        <v>0</v>
      </c>
      <c r="F13" s="296">
        <f>SUM(F14:F16)</f>
        <v>0</v>
      </c>
      <c r="G13" s="323"/>
    </row>
    <row r="14" spans="1:7" ht="12.75">
      <c r="A14" s="323"/>
      <c r="B14" s="473">
        <v>4</v>
      </c>
      <c r="C14" s="475" t="s">
        <v>418</v>
      </c>
      <c r="D14" s="288"/>
      <c r="E14" s="288"/>
      <c r="F14" s="288"/>
      <c r="G14" s="323"/>
    </row>
    <row r="15" spans="1:7" ht="12.75">
      <c r="A15" s="323"/>
      <c r="B15" s="473">
        <v>5</v>
      </c>
      <c r="C15" s="475" t="s">
        <v>419</v>
      </c>
      <c r="D15" s="288"/>
      <c r="E15" s="296"/>
      <c r="F15" s="288"/>
      <c r="G15" s="323"/>
    </row>
    <row r="16" spans="1:7" ht="12.75">
      <c r="A16" s="323"/>
      <c r="B16" s="414">
        <v>6</v>
      </c>
      <c r="C16" s="476" t="s">
        <v>420</v>
      </c>
      <c r="D16" s="297"/>
      <c r="E16" s="297"/>
      <c r="F16" s="297"/>
      <c r="G16" s="323"/>
    </row>
    <row r="17" spans="1:7" ht="12.75">
      <c r="A17" s="323"/>
      <c r="B17" s="473"/>
      <c r="C17" s="477" t="s">
        <v>421</v>
      </c>
      <c r="D17" s="296">
        <f>SUM(D18:D22)</f>
        <v>0</v>
      </c>
      <c r="E17" s="296">
        <f>SUM(E18:E22)</f>
        <v>0</v>
      </c>
      <c r="F17" s="296">
        <f>SUM(F18:F22)</f>
        <v>0</v>
      </c>
      <c r="G17" s="323"/>
    </row>
    <row r="18" spans="1:7" ht="12.75">
      <c r="A18" s="323"/>
      <c r="B18" s="473">
        <v>7</v>
      </c>
      <c r="C18" s="475" t="s">
        <v>422</v>
      </c>
      <c r="D18" s="288"/>
      <c r="E18" s="288"/>
      <c r="F18" s="288"/>
      <c r="G18" s="323"/>
    </row>
    <row r="19" spans="1:7" ht="12.75">
      <c r="A19" s="323"/>
      <c r="B19" s="473">
        <v>8</v>
      </c>
      <c r="C19" s="475" t="s">
        <v>423</v>
      </c>
      <c r="D19" s="288"/>
      <c r="E19" s="288"/>
      <c r="F19" s="288"/>
      <c r="G19" s="323"/>
    </row>
    <row r="20" spans="1:7" ht="12.75">
      <c r="A20" s="323"/>
      <c r="B20" s="414">
        <v>9</v>
      </c>
      <c r="C20" s="476" t="s">
        <v>424</v>
      </c>
      <c r="D20" s="297"/>
      <c r="E20" s="297"/>
      <c r="F20" s="297"/>
      <c r="G20" s="323"/>
    </row>
    <row r="21" spans="1:7" ht="12.75">
      <c r="A21" s="323"/>
      <c r="B21" s="473">
        <v>10</v>
      </c>
      <c r="C21" s="475" t="s">
        <v>425</v>
      </c>
      <c r="D21" s="288"/>
      <c r="E21" s="288"/>
      <c r="F21" s="288"/>
      <c r="G21" s="323"/>
    </row>
    <row r="22" spans="1:7" ht="12.75">
      <c r="A22" s="323"/>
      <c r="B22" s="473">
        <v>11</v>
      </c>
      <c r="C22" s="475" t="s">
        <v>426</v>
      </c>
      <c r="D22" s="288"/>
      <c r="E22" s="288"/>
      <c r="F22" s="288"/>
      <c r="G22" s="323"/>
    </row>
    <row r="23" spans="1:7" ht="12.75">
      <c r="A23" s="323"/>
      <c r="B23" s="473">
        <v>12</v>
      </c>
      <c r="C23" s="477" t="s">
        <v>427</v>
      </c>
      <c r="D23" s="296">
        <f>SUM(D24:D26)</f>
        <v>0</v>
      </c>
      <c r="E23" s="296">
        <f>SUM(E24:E26)</f>
        <v>0</v>
      </c>
      <c r="F23" s="296">
        <f>SUM(F24:F26)</f>
        <v>0</v>
      </c>
      <c r="G23" s="323"/>
    </row>
    <row r="24" spans="1:7" ht="12.75">
      <c r="A24" s="323"/>
      <c r="B24" s="473" t="s">
        <v>428</v>
      </c>
      <c r="C24" s="475" t="s">
        <v>422</v>
      </c>
      <c r="D24" s="288"/>
      <c r="E24" s="288"/>
      <c r="F24" s="288"/>
      <c r="G24" s="323"/>
    </row>
    <row r="25" spans="1:7" ht="12.75">
      <c r="A25" s="323"/>
      <c r="B25" s="473" t="s">
        <v>429</v>
      </c>
      <c r="C25" s="475" t="s">
        <v>423</v>
      </c>
      <c r="D25" s="288"/>
      <c r="E25" s="288"/>
      <c r="F25" s="288"/>
      <c r="G25" s="323"/>
    </row>
    <row r="26" spans="1:7" ht="12.75">
      <c r="A26" s="323"/>
      <c r="B26" s="473" t="s">
        <v>430</v>
      </c>
      <c r="C26" s="476" t="s">
        <v>424</v>
      </c>
      <c r="D26" s="288"/>
      <c r="E26" s="288"/>
      <c r="F26" s="288"/>
      <c r="G26" s="323"/>
    </row>
    <row r="27" spans="1:7" ht="12.75">
      <c r="A27" s="323"/>
      <c r="B27" s="478">
        <v>13</v>
      </c>
      <c r="C27" s="293" t="s">
        <v>431</v>
      </c>
      <c r="D27" s="294">
        <f>SUM(D9,D13,D17,D23)</f>
        <v>0</v>
      </c>
      <c r="E27" s="294">
        <f>SUM(E9,E13,E17,E23)</f>
        <v>0</v>
      </c>
      <c r="F27" s="294">
        <f>SUM(F9,F13,F17,F23)</f>
        <v>0</v>
      </c>
      <c r="G27" s="323"/>
    </row>
    <row r="28" spans="1:7" ht="12.75">
      <c r="A28" s="323"/>
      <c r="B28" s="473">
        <v>14</v>
      </c>
      <c r="C28" s="475" t="s">
        <v>432</v>
      </c>
      <c r="D28" s="288"/>
      <c r="E28" s="288"/>
      <c r="F28" s="288"/>
      <c r="G28" s="323"/>
    </row>
    <row r="29" spans="1:7" ht="12.75">
      <c r="A29" s="323"/>
      <c r="B29" s="473">
        <v>15</v>
      </c>
      <c r="C29" s="476" t="s">
        <v>433</v>
      </c>
      <c r="D29" s="288"/>
      <c r="E29" s="288"/>
      <c r="F29" s="288"/>
      <c r="G29" s="323"/>
    </row>
    <row r="30" spans="1:7" ht="12.75">
      <c r="A30" s="323"/>
      <c r="B30" s="478">
        <v>16</v>
      </c>
      <c r="C30" s="479" t="s">
        <v>434</v>
      </c>
      <c r="D30" s="294">
        <f>SUM(D27:D29)</f>
        <v>0</v>
      </c>
      <c r="E30" s="294">
        <f>SUM(E27:E29)</f>
        <v>0</v>
      </c>
      <c r="F30" s="294">
        <f>SUM(F27:F29)</f>
        <v>0</v>
      </c>
      <c r="G30" s="323"/>
    </row>
    <row r="31" spans="1:7" ht="12.75">
      <c r="A31" s="323"/>
      <c r="B31"/>
      <c r="C31"/>
      <c r="D31" s="323"/>
      <c r="E31" s="323"/>
      <c r="F31" s="323"/>
      <c r="G31" s="323"/>
    </row>
    <row r="32" spans="1:7" ht="12.75">
      <c r="A32" s="323"/>
      <c r="B32" s="468" t="s">
        <v>435</v>
      </c>
      <c r="C32" s="306" t="s">
        <v>436</v>
      </c>
      <c r="D32" s="323"/>
      <c r="E32" s="323"/>
      <c r="F32" s="323"/>
      <c r="G32" s="323"/>
    </row>
    <row r="33" spans="1:7" ht="12.75">
      <c r="A33" s="323"/>
      <c r="B33" s="468" t="s">
        <v>437</v>
      </c>
      <c r="C33" s="306" t="s">
        <v>438</v>
      </c>
      <c r="D33" s="323"/>
      <c r="E33" s="323"/>
      <c r="F33" s="323"/>
      <c r="G33" s="323"/>
    </row>
    <row r="34" spans="1:7" ht="12.75">
      <c r="A34" s="323"/>
      <c r="B34"/>
      <c r="C34"/>
      <c r="D34"/>
      <c r="E34" s="323"/>
      <c r="F34" s="323"/>
      <c r="G34" s="323"/>
    </row>
    <row r="35" spans="1:7" ht="12.75">
      <c r="A35" s="323"/>
      <c r="B35"/>
      <c r="C35"/>
      <c r="D35"/>
      <c r="E35" s="323"/>
      <c r="F35" s="323"/>
      <c r="G35" s="323"/>
    </row>
    <row r="36" spans="1:7" ht="12.75">
      <c r="A36" s="323"/>
      <c r="B36"/>
      <c r="C36"/>
      <c r="D36"/>
      <c r="E36" s="323"/>
      <c r="F36" s="323"/>
      <c r="G36" s="323"/>
    </row>
    <row r="37" spans="1:7" ht="12.75">
      <c r="A37" s="323"/>
      <c r="B37"/>
      <c r="C37"/>
      <c r="D37"/>
      <c r="E37" s="323"/>
      <c r="F37" s="323"/>
      <c r="G37" s="323"/>
    </row>
    <row r="38" spans="1:7" ht="12.75">
      <c r="A38" s="323"/>
      <c r="B38"/>
      <c r="C38"/>
      <c r="D38"/>
      <c r="E38" s="323"/>
      <c r="F38" s="323"/>
      <c r="G38" s="323"/>
    </row>
    <row r="39" spans="1:7" ht="12.75">
      <c r="A39" s="323"/>
      <c r="B39"/>
      <c r="C39"/>
      <c r="D39"/>
      <c r="E39" s="323"/>
      <c r="F39" s="323"/>
      <c r="G39" s="323"/>
    </row>
    <row r="40" spans="1:7" ht="12.75">
      <c r="A40" s="323"/>
      <c r="B40"/>
      <c r="C40"/>
      <c r="D40"/>
      <c r="E40" s="323"/>
      <c r="F40" s="323"/>
      <c r="G40" s="323"/>
    </row>
    <row r="41" spans="1:7" ht="12.75">
      <c r="A41" s="323"/>
      <c r="B41"/>
      <c r="C41"/>
      <c r="D41"/>
      <c r="E41" s="323"/>
      <c r="F41" s="323"/>
      <c r="G41" s="323"/>
    </row>
    <row r="42" spans="1:7" ht="12.75">
      <c r="A42" s="323"/>
      <c r="B42"/>
      <c r="C42"/>
      <c r="D42"/>
      <c r="E42" s="323"/>
      <c r="F42" s="323"/>
      <c r="G42" s="323"/>
    </row>
    <row r="43" spans="1:7" ht="12.75">
      <c r="A43" s="323"/>
      <c r="B43"/>
      <c r="C43"/>
      <c r="D43"/>
      <c r="E43" s="323"/>
      <c r="F43" s="323"/>
      <c r="G43" s="323"/>
    </row>
    <row r="44" spans="1:7" ht="12.75">
      <c r="A44" s="323"/>
      <c r="B44"/>
      <c r="C44"/>
      <c r="D44"/>
      <c r="E44" s="323"/>
      <c r="F44" s="323"/>
      <c r="G44" s="323"/>
    </row>
    <row r="45" spans="1:7" ht="12.75">
      <c r="A45" s="323"/>
      <c r="B45" s="323"/>
      <c r="C45" s="323"/>
      <c r="D45" s="323"/>
      <c r="E45" s="323"/>
      <c r="F45" s="323"/>
      <c r="G45" s="323"/>
    </row>
    <row r="46" spans="2:6" ht="15">
      <c r="B46" s="480"/>
      <c r="C46" s="480"/>
      <c r="D46" s="480"/>
      <c r="E46" s="480"/>
      <c r="F46" s="480"/>
    </row>
    <row r="49" spans="2:6" ht="12.75">
      <c r="B49"/>
      <c r="C49"/>
      <c r="D49"/>
      <c r="E49"/>
      <c r="F49"/>
    </row>
    <row r="50" spans="2:6" ht="12.75">
      <c r="B50"/>
      <c r="C50"/>
      <c r="D50"/>
      <c r="E50"/>
      <c r="F50"/>
    </row>
    <row r="51" spans="2:6" ht="12.75">
      <c r="B51"/>
      <c r="C51"/>
      <c r="D51"/>
      <c r="E51"/>
      <c r="F51"/>
    </row>
    <row r="52" spans="2:6" ht="12.75">
      <c r="B52"/>
      <c r="C52"/>
      <c r="D52"/>
      <c r="E52"/>
      <c r="F52"/>
    </row>
    <row r="53" spans="2:6" ht="12.75">
      <c r="B53"/>
      <c r="C53"/>
      <c r="D53"/>
      <c r="E53"/>
      <c r="F53"/>
    </row>
    <row r="54" spans="2:6" ht="12.75">
      <c r="B54"/>
      <c r="C54"/>
      <c r="D54"/>
      <c r="E54"/>
      <c r="F54"/>
    </row>
    <row r="55" spans="2:6" ht="12.75">
      <c r="B55"/>
      <c r="C55"/>
      <c r="D55"/>
      <c r="E55"/>
      <c r="F55"/>
    </row>
    <row r="56" spans="2:6" ht="12.75">
      <c r="B56"/>
      <c r="C56"/>
      <c r="D56"/>
      <c r="E56"/>
      <c r="F56"/>
    </row>
    <row r="57" spans="2:6" ht="12.75">
      <c r="B57"/>
      <c r="C57"/>
      <c r="D57"/>
      <c r="E57"/>
      <c r="F57"/>
    </row>
    <row r="58" spans="2:6" ht="12.75">
      <c r="B58"/>
      <c r="C58"/>
      <c r="D58"/>
      <c r="E58"/>
      <c r="F58"/>
    </row>
    <row r="59" spans="2:6" ht="12.75">
      <c r="B59"/>
      <c r="C59"/>
      <c r="D59"/>
      <c r="E59"/>
      <c r="F59"/>
    </row>
    <row r="60" spans="2:6" ht="12.75">
      <c r="B60"/>
      <c r="C60"/>
      <c r="D60"/>
      <c r="E60"/>
      <c r="F60"/>
    </row>
    <row r="61" spans="2:6" ht="12.75">
      <c r="B61"/>
      <c r="C61"/>
      <c r="D61"/>
      <c r="E61"/>
      <c r="F61"/>
    </row>
    <row r="62" spans="2:6" ht="12.75">
      <c r="B62"/>
      <c r="C62"/>
      <c r="D62"/>
      <c r="E62"/>
      <c r="F62"/>
    </row>
    <row r="63" spans="2:6" ht="12.75">
      <c r="B63"/>
      <c r="C63"/>
      <c r="D63"/>
      <c r="E63"/>
      <c r="F63"/>
    </row>
    <row r="64" spans="2:6" ht="12.75">
      <c r="B64"/>
      <c r="C64"/>
      <c r="D64"/>
      <c r="E64"/>
      <c r="F64"/>
    </row>
    <row r="65" spans="2:6" ht="12.75">
      <c r="B65"/>
      <c r="C65"/>
      <c r="D65"/>
      <c r="E65"/>
      <c r="F65"/>
    </row>
    <row r="66" spans="2:6" ht="12.75">
      <c r="B66"/>
      <c r="C66"/>
      <c r="D66"/>
      <c r="E66"/>
      <c r="F66"/>
    </row>
    <row r="67" spans="2:6" ht="12.75">
      <c r="B67"/>
      <c r="C67"/>
      <c r="D67"/>
      <c r="E67"/>
      <c r="F67"/>
    </row>
    <row r="68" spans="2:6" ht="12.75">
      <c r="B68"/>
      <c r="C68"/>
      <c r="D68"/>
      <c r="E68"/>
      <c r="F68"/>
    </row>
    <row r="69" spans="2:6" ht="12.75">
      <c r="B69"/>
      <c r="C69"/>
      <c r="D69"/>
      <c r="E69"/>
      <c r="F69"/>
    </row>
    <row r="70" spans="2:6" ht="12.75">
      <c r="B70"/>
      <c r="C70"/>
      <c r="D70"/>
      <c r="E70"/>
      <c r="F70"/>
    </row>
    <row r="71" spans="2:6" ht="12.75">
      <c r="B71"/>
      <c r="C71"/>
      <c r="D71"/>
      <c r="E71"/>
      <c r="F71"/>
    </row>
    <row r="72" spans="2:6" ht="12.75">
      <c r="B72"/>
      <c r="C72"/>
      <c r="D72"/>
      <c r="E72"/>
      <c r="F72"/>
    </row>
    <row r="73" spans="2:6" ht="12.75">
      <c r="B73"/>
      <c r="C73"/>
      <c r="D73"/>
      <c r="E73"/>
      <c r="F73"/>
    </row>
    <row r="74" spans="2:6" ht="12.75">
      <c r="B74"/>
      <c r="C74"/>
      <c r="D74"/>
      <c r="E74"/>
      <c r="F74"/>
    </row>
    <row r="75" spans="2:6" ht="12.75">
      <c r="B75"/>
      <c r="C75"/>
      <c r="D75"/>
      <c r="E75"/>
      <c r="F75"/>
    </row>
    <row r="76" spans="2:6" ht="12.75">
      <c r="B76"/>
      <c r="C76"/>
      <c r="D76"/>
      <c r="E76"/>
      <c r="F76"/>
    </row>
    <row r="77" spans="2:6" ht="12.75">
      <c r="B77"/>
      <c r="C77"/>
      <c r="D77"/>
      <c r="E77"/>
      <c r="F77"/>
    </row>
    <row r="78" spans="2:6" ht="12.75">
      <c r="B78"/>
      <c r="C78"/>
      <c r="D78"/>
      <c r="E78"/>
      <c r="F78"/>
    </row>
    <row r="79" spans="2:6" ht="12.75">
      <c r="B79"/>
      <c r="C79"/>
      <c r="D79"/>
      <c r="E79"/>
      <c r="F79"/>
    </row>
    <row r="80" spans="2:6" ht="12.75">
      <c r="B80"/>
      <c r="C80"/>
      <c r="D80"/>
      <c r="E80"/>
      <c r="F80"/>
    </row>
    <row r="81" spans="2:6" ht="12.75">
      <c r="B81"/>
      <c r="C81"/>
      <c r="D81"/>
      <c r="E81"/>
      <c r="F81"/>
    </row>
    <row r="82" spans="2:6" ht="12.75">
      <c r="B82"/>
      <c r="C82"/>
      <c r="D82"/>
      <c r="E82"/>
      <c r="F82"/>
    </row>
    <row r="83" spans="2:6" ht="12.75">
      <c r="B83"/>
      <c r="C83"/>
      <c r="D83"/>
      <c r="E83"/>
      <c r="F83"/>
    </row>
    <row r="84" spans="2:6" ht="12.75">
      <c r="B84"/>
      <c r="C84"/>
      <c r="D84"/>
      <c r="E84"/>
      <c r="F84"/>
    </row>
    <row r="85" spans="2:6" ht="12.75">
      <c r="B85"/>
      <c r="C85"/>
      <c r="D85"/>
      <c r="E85"/>
      <c r="F85"/>
    </row>
    <row r="86" spans="2:6" ht="12.75">
      <c r="B86"/>
      <c r="C86"/>
      <c r="D86"/>
      <c r="E86"/>
      <c r="F86"/>
    </row>
    <row r="87" spans="2:6" ht="12.75">
      <c r="B87"/>
      <c r="C87"/>
      <c r="D87"/>
      <c r="E87"/>
      <c r="F87"/>
    </row>
    <row r="88" spans="2:6" ht="12.75">
      <c r="B88"/>
      <c r="C88"/>
      <c r="D88"/>
      <c r="E88"/>
      <c r="F88"/>
    </row>
    <row r="89" spans="2:6" ht="12.75">
      <c r="B89"/>
      <c r="C89"/>
      <c r="D89"/>
      <c r="E89"/>
      <c r="F89"/>
    </row>
    <row r="90" spans="2:6" ht="12.75">
      <c r="B90"/>
      <c r="C90"/>
      <c r="D90"/>
      <c r="E90"/>
      <c r="F90"/>
    </row>
    <row r="91" spans="2:6" ht="12.75">
      <c r="B91"/>
      <c r="C91"/>
      <c r="D91"/>
      <c r="E91"/>
      <c r="F91"/>
    </row>
    <row r="92" spans="2:6" ht="12.75">
      <c r="B92"/>
      <c r="C92"/>
      <c r="D92"/>
      <c r="E92"/>
      <c r="F92"/>
    </row>
    <row r="93" spans="2:6" ht="12.75">
      <c r="B93"/>
      <c r="C93"/>
      <c r="D93"/>
      <c r="E93"/>
      <c r="F93"/>
    </row>
    <row r="94" spans="2:6" ht="12.75">
      <c r="B94"/>
      <c r="C94"/>
      <c r="D94"/>
      <c r="E94"/>
      <c r="F94"/>
    </row>
    <row r="95" spans="2:6" ht="12.75">
      <c r="B95"/>
      <c r="C95"/>
      <c r="D95"/>
      <c r="E95"/>
      <c r="F95"/>
    </row>
    <row r="96" spans="2:6" ht="12.75">
      <c r="B96"/>
      <c r="C96"/>
      <c r="D96"/>
      <c r="E96"/>
      <c r="F96"/>
    </row>
  </sheetData>
  <sheetProtection selectLockedCells="1" selectUnlockedCells="1"/>
  <mergeCells count="8">
    <mergeCell ref="D1:F1"/>
    <mergeCell ref="E2:F2"/>
    <mergeCell ref="B3:F3"/>
    <mergeCell ref="E4:F4"/>
    <mergeCell ref="C5:C7"/>
    <mergeCell ref="D5:D7"/>
    <mergeCell ref="E5:E7"/>
    <mergeCell ref="F5:F7"/>
  </mergeCells>
  <printOptions/>
  <pageMargins left="0.07847222222222222" right="0.07847222222222222" top="0.07847222222222222" bottom="0.07847222222222222" header="0.5118055555555555" footer="0.5118055555555555"/>
  <pageSetup fitToHeight="1" fitToWidth="1"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showGridLines="0" showZeros="0" tabSelected="1" view="pageBreakPreview" zoomScaleSheetLayoutView="100" workbookViewId="0" topLeftCell="A1">
      <selection activeCell="C7" sqref="C7"/>
    </sheetView>
  </sheetViews>
  <sheetFormatPr defaultColWidth="11.421875" defaultRowHeight="12.75"/>
  <cols>
    <col min="1" max="1" width="3.7109375" style="1" customWidth="1"/>
    <col min="2" max="2" width="5.140625" style="1" customWidth="1"/>
    <col min="3" max="8" width="17.421875" style="1" customWidth="1"/>
    <col min="9" max="9" width="21.8515625" style="1" customWidth="1"/>
    <col min="10" max="10" width="23.00390625" style="1" customWidth="1"/>
    <col min="11" max="11" width="15.00390625" style="1" customWidth="1"/>
    <col min="12" max="12" width="3.7109375" style="1" customWidth="1"/>
    <col min="13" max="16384" width="11.421875" style="1" customWidth="1"/>
  </cols>
  <sheetData>
    <row r="1" spans="1:12" ht="27.75" customHeight="1">
      <c r="A1" s="52"/>
      <c r="B1" s="396" t="s">
        <v>439</v>
      </c>
      <c r="C1" s="52"/>
      <c r="D1" s="52"/>
      <c r="E1" s="52"/>
      <c r="F1" s="52"/>
      <c r="G1" s="52"/>
      <c r="H1" s="349" t="s">
        <v>440</v>
      </c>
      <c r="I1" s="349"/>
      <c r="J1" s="349"/>
      <c r="K1" s="349"/>
      <c r="L1" s="52"/>
    </row>
    <row r="2" spans="1:12" ht="26.25" customHeight="1">
      <c r="A2" s="52"/>
      <c r="B2" s="52"/>
      <c r="C2" s="52"/>
      <c r="D2" s="52"/>
      <c r="E2" s="396"/>
      <c r="F2" s="52"/>
      <c r="G2" s="52"/>
      <c r="H2" s="52"/>
      <c r="I2" s="52"/>
      <c r="J2" s="58" t="str">
        <f>garde!B9</f>
        <v>(Modéle Comptable Simplifié)</v>
      </c>
      <c r="K2" s="58"/>
      <c r="L2" s="52"/>
    </row>
    <row r="3" spans="1:12" ht="27.75" customHeight="1">
      <c r="A3" s="52"/>
      <c r="B3" s="326" t="s">
        <v>441</v>
      </c>
      <c r="C3" s="326"/>
      <c r="D3" s="326"/>
      <c r="E3" s="326"/>
      <c r="F3" s="326"/>
      <c r="G3" s="326"/>
      <c r="H3" s="326"/>
      <c r="I3" s="326"/>
      <c r="J3" s="326"/>
      <c r="K3" s="326"/>
      <c r="L3" s="52"/>
    </row>
    <row r="4" spans="1:12" ht="42" customHeight="1">
      <c r="A4" s="52"/>
      <c r="B4" s="52" t="str">
        <f>CONCATENATE("Patente : ",garde!D17)</f>
        <v>Patente : 32104787</v>
      </c>
      <c r="C4" s="52"/>
      <c r="D4" s="52"/>
      <c r="E4" s="52"/>
      <c r="F4" s="52"/>
      <c r="G4" s="52"/>
      <c r="H4" s="52"/>
      <c r="I4" s="349" t="str">
        <f>CONCATENATE("Exercice ",garde!E11)</f>
        <v>Exercice du 01/01/2009 au 31/12/2009</v>
      </c>
      <c r="J4" s="349"/>
      <c r="K4" s="349"/>
      <c r="L4" s="52"/>
    </row>
    <row r="5" spans="1:12" ht="12.75">
      <c r="A5" s="180"/>
      <c r="B5" s="481">
        <v>1</v>
      </c>
      <c r="C5" s="482" t="s">
        <v>40</v>
      </c>
      <c r="D5" s="483"/>
      <c r="E5" s="484" t="s">
        <v>40</v>
      </c>
      <c r="F5" s="485" t="s">
        <v>442</v>
      </c>
      <c r="G5" s="485"/>
      <c r="H5" s="485"/>
      <c r="I5" s="483"/>
      <c r="J5" s="483"/>
      <c r="K5" s="486"/>
      <c r="L5" s="52"/>
    </row>
    <row r="6" spans="1:12" ht="12.75">
      <c r="A6" s="180"/>
      <c r="B6" s="487">
        <v>2</v>
      </c>
      <c r="C6" s="488"/>
      <c r="D6" s="489"/>
      <c r="E6" s="489"/>
      <c r="F6" s="490" t="s">
        <v>443</v>
      </c>
      <c r="G6" s="490"/>
      <c r="H6" s="490"/>
      <c r="I6" s="491"/>
      <c r="J6" s="489"/>
      <c r="K6" s="492"/>
      <c r="L6" s="52"/>
    </row>
    <row r="7" spans="1:12" ht="12.75">
      <c r="A7" s="180"/>
      <c r="B7" s="493"/>
      <c r="C7" s="494" t="s">
        <v>444</v>
      </c>
      <c r="D7" s="494"/>
      <c r="E7" s="494"/>
      <c r="F7" s="494"/>
      <c r="G7" s="494"/>
      <c r="H7" s="494"/>
      <c r="I7" s="494"/>
      <c r="J7" s="494"/>
      <c r="K7" s="494"/>
      <c r="L7" s="52"/>
    </row>
    <row r="8" spans="1:12" ht="12.75">
      <c r="A8" s="180"/>
      <c r="B8" s="488"/>
      <c r="C8" s="495" t="s">
        <v>445</v>
      </c>
      <c r="D8" s="496"/>
      <c r="E8" s="496"/>
      <c r="F8" s="496"/>
      <c r="G8" s="496"/>
      <c r="H8" s="496"/>
      <c r="I8" s="496"/>
      <c r="J8" s="496"/>
      <c r="K8" s="497"/>
      <c r="L8" s="52"/>
    </row>
    <row r="9" spans="1:12" ht="12.75">
      <c r="A9" s="180"/>
      <c r="B9" s="493"/>
      <c r="C9" s="498"/>
      <c r="D9" s="281"/>
      <c r="E9" s="281"/>
      <c r="F9" s="281"/>
      <c r="G9" s="281"/>
      <c r="H9" s="281"/>
      <c r="I9" s="499" t="str">
        <f>CONCATENATE("Amortissements de l'exercice allant  ",garde!E11)</f>
        <v>Amortissements de l'exercice allant  du 01/01/2009 au 31/12/2009</v>
      </c>
      <c r="J9" s="499"/>
      <c r="K9" s="499"/>
      <c r="L9" s="52"/>
    </row>
    <row r="10" spans="1:12" ht="12.75">
      <c r="A10" s="180"/>
      <c r="B10" s="488"/>
      <c r="C10" s="500"/>
      <c r="D10" s="501"/>
      <c r="E10" s="501"/>
      <c r="F10" s="501"/>
      <c r="G10" s="501"/>
      <c r="H10" s="502" t="s">
        <v>446</v>
      </c>
      <c r="I10" s="502"/>
      <c r="J10" s="503" t="s">
        <v>40</v>
      </c>
      <c r="K10" s="503"/>
      <c r="L10" s="52"/>
    </row>
    <row r="11" spans="1:12" ht="12.75" customHeight="1">
      <c r="A11" s="180"/>
      <c r="B11" s="493"/>
      <c r="C11" s="504"/>
      <c r="D11" s="505" t="s">
        <v>447</v>
      </c>
      <c r="E11" s="505"/>
      <c r="F11" s="504"/>
      <c r="G11" s="505" t="s">
        <v>448</v>
      </c>
      <c r="H11" s="505"/>
      <c r="I11" s="505"/>
      <c r="J11" s="504"/>
      <c r="K11" s="504"/>
      <c r="L11" s="52"/>
    </row>
    <row r="12" spans="1:12" ht="12.75">
      <c r="A12" s="180"/>
      <c r="B12" s="488"/>
      <c r="C12" s="506"/>
      <c r="D12" s="505"/>
      <c r="E12" s="505"/>
      <c r="F12" s="506"/>
      <c r="G12" s="505"/>
      <c r="H12" s="505"/>
      <c r="I12" s="505"/>
      <c r="J12" s="506"/>
      <c r="K12" s="506"/>
      <c r="L12" s="52"/>
    </row>
    <row r="13" spans="1:12" ht="12.75">
      <c r="A13" s="180"/>
      <c r="B13" s="507"/>
      <c r="C13" s="494" t="s">
        <v>449</v>
      </c>
      <c r="D13" s="494" t="s">
        <v>450</v>
      </c>
      <c r="E13" s="494" t="s">
        <v>451</v>
      </c>
      <c r="F13" s="494" t="s">
        <v>452</v>
      </c>
      <c r="G13" s="508" t="s">
        <v>453</v>
      </c>
      <c r="H13" s="508" t="s">
        <v>454</v>
      </c>
      <c r="I13" s="494" t="s">
        <v>455</v>
      </c>
      <c r="J13" s="494" t="s">
        <v>456</v>
      </c>
      <c r="K13" s="508" t="s">
        <v>457</v>
      </c>
      <c r="L13" s="52"/>
    </row>
    <row r="14" spans="1:12" ht="12.75">
      <c r="A14" s="180"/>
      <c r="B14" s="507"/>
      <c r="C14" s="494" t="s">
        <v>458</v>
      </c>
      <c r="D14" s="509" t="s">
        <v>459</v>
      </c>
      <c r="E14" s="494" t="s">
        <v>460</v>
      </c>
      <c r="F14" s="494" t="s">
        <v>461</v>
      </c>
      <c r="G14" s="508"/>
      <c r="H14" s="508"/>
      <c r="I14" s="494" t="s">
        <v>462</v>
      </c>
      <c r="J14" s="494" t="s">
        <v>463</v>
      </c>
      <c r="K14" s="508"/>
      <c r="L14" s="52"/>
    </row>
    <row r="15" spans="1:12" ht="12.75">
      <c r="A15" s="180"/>
      <c r="B15" s="488"/>
      <c r="C15" s="510">
        <v>1</v>
      </c>
      <c r="D15" s="510">
        <v>2</v>
      </c>
      <c r="E15" s="510">
        <v>3</v>
      </c>
      <c r="F15" s="510">
        <v>4</v>
      </c>
      <c r="G15" s="510">
        <v>5</v>
      </c>
      <c r="H15" s="510">
        <v>6</v>
      </c>
      <c r="I15" s="510">
        <v>7</v>
      </c>
      <c r="J15" s="510">
        <v>8</v>
      </c>
      <c r="K15" s="510">
        <v>9</v>
      </c>
      <c r="L15" s="52"/>
    </row>
    <row r="16" spans="1:12" ht="12.75">
      <c r="A16" s="180"/>
      <c r="B16" s="504"/>
      <c r="C16" s="511"/>
      <c r="D16" s="512"/>
      <c r="E16" s="475"/>
      <c r="F16" s="513"/>
      <c r="G16" s="514"/>
      <c r="H16" s="511"/>
      <c r="I16" s="512"/>
      <c r="J16" s="513">
        <f>F16+I16</f>
        <v>0</v>
      </c>
      <c r="K16" s="513"/>
      <c r="L16" s="52"/>
    </row>
    <row r="17" spans="1:12" ht="12.75">
      <c r="A17" s="180"/>
      <c r="B17" s="493"/>
      <c r="C17" s="511"/>
      <c r="D17" s="512"/>
      <c r="E17" s="475"/>
      <c r="F17" s="513"/>
      <c r="G17" s="514"/>
      <c r="H17" s="511"/>
      <c r="I17" s="515"/>
      <c r="J17" s="513">
        <f>F17+I17</f>
        <v>0</v>
      </c>
      <c r="K17" s="513"/>
      <c r="L17" s="52"/>
    </row>
    <row r="18" spans="1:12" ht="12.75">
      <c r="A18" s="180"/>
      <c r="B18" s="493"/>
      <c r="C18" s="511"/>
      <c r="D18" s="512"/>
      <c r="E18" s="475"/>
      <c r="F18" s="513"/>
      <c r="G18" s="514"/>
      <c r="H18" s="511"/>
      <c r="I18" s="512"/>
      <c r="J18" s="513">
        <f>F18+I18</f>
        <v>0</v>
      </c>
      <c r="K18" s="513"/>
      <c r="L18" s="52"/>
    </row>
    <row r="19" spans="1:12" ht="12.75">
      <c r="A19" s="180"/>
      <c r="B19" s="493"/>
      <c r="C19" s="511"/>
      <c r="D19" s="512"/>
      <c r="E19" s="475"/>
      <c r="F19" s="513"/>
      <c r="G19" s="514"/>
      <c r="H19" s="511"/>
      <c r="I19" s="512"/>
      <c r="J19" s="513">
        <f>F19+I19</f>
        <v>0</v>
      </c>
      <c r="K19" s="513"/>
      <c r="L19" s="52"/>
    </row>
    <row r="20" spans="1:12" ht="12.75">
      <c r="A20" s="180"/>
      <c r="B20" s="493"/>
      <c r="C20" s="516"/>
      <c r="D20" s="517"/>
      <c r="E20" s="475"/>
      <c r="F20" s="513"/>
      <c r="G20" s="514"/>
      <c r="H20" s="511"/>
      <c r="I20" s="515"/>
      <c r="J20" s="513">
        <f>F20+I20</f>
        <v>0</v>
      </c>
      <c r="K20" s="513"/>
      <c r="L20" s="52"/>
    </row>
    <row r="21" spans="1:12" ht="12.75">
      <c r="A21" s="180"/>
      <c r="B21" s="493"/>
      <c r="C21" s="518"/>
      <c r="D21" s="512"/>
      <c r="E21" s="475"/>
      <c r="F21" s="513"/>
      <c r="G21" s="514"/>
      <c r="H21" s="511"/>
      <c r="I21" s="512"/>
      <c r="J21" s="513">
        <f>F21+I21</f>
        <v>0</v>
      </c>
      <c r="K21" s="513"/>
      <c r="L21" s="52"/>
    </row>
    <row r="22" spans="1:12" ht="12.75">
      <c r="A22" s="180"/>
      <c r="B22" s="493"/>
      <c r="C22" s="511"/>
      <c r="D22" s="512"/>
      <c r="E22" s="475"/>
      <c r="F22" s="513"/>
      <c r="G22" s="514"/>
      <c r="H22" s="511"/>
      <c r="I22" s="512"/>
      <c r="J22" s="513">
        <f>F22+I22</f>
        <v>0</v>
      </c>
      <c r="K22" s="513"/>
      <c r="L22" s="52"/>
    </row>
    <row r="23" spans="1:12" ht="12.75">
      <c r="A23" s="180"/>
      <c r="B23" s="493"/>
      <c r="C23" s="511"/>
      <c r="D23" s="512"/>
      <c r="E23" s="475"/>
      <c r="F23" s="513"/>
      <c r="G23" s="514"/>
      <c r="H23" s="511"/>
      <c r="I23" s="512"/>
      <c r="J23" s="513">
        <f>F23+I23</f>
        <v>0</v>
      </c>
      <c r="K23" s="513"/>
      <c r="L23" s="52"/>
    </row>
    <row r="24" spans="1:12" ht="12.75">
      <c r="A24" s="180"/>
      <c r="B24" s="493"/>
      <c r="C24" s="511"/>
      <c r="D24" s="512"/>
      <c r="E24" s="475"/>
      <c r="F24" s="513"/>
      <c r="G24" s="514"/>
      <c r="H24" s="511"/>
      <c r="I24" s="512"/>
      <c r="J24" s="513">
        <f>F24+I24</f>
        <v>0</v>
      </c>
      <c r="K24" s="513"/>
      <c r="L24" s="52"/>
    </row>
    <row r="25" spans="1:12" ht="12.75">
      <c r="A25" s="180"/>
      <c r="B25" s="493"/>
      <c r="C25" s="511"/>
      <c r="D25" s="512"/>
      <c r="E25" s="475"/>
      <c r="F25" s="513"/>
      <c r="G25" s="514"/>
      <c r="H25" s="511"/>
      <c r="I25" s="512"/>
      <c r="J25" s="513">
        <f>F25+I25</f>
        <v>0</v>
      </c>
      <c r="K25" s="513"/>
      <c r="L25" s="52"/>
    </row>
    <row r="26" spans="1:12" ht="12.75">
      <c r="A26" s="180"/>
      <c r="B26" s="493"/>
      <c r="C26" s="511"/>
      <c r="D26" s="512"/>
      <c r="E26" s="475"/>
      <c r="F26" s="513"/>
      <c r="G26" s="514"/>
      <c r="H26" s="511"/>
      <c r="I26" s="512"/>
      <c r="J26" s="513">
        <f>F26+I26</f>
        <v>0</v>
      </c>
      <c r="K26" s="513"/>
      <c r="L26" s="52"/>
    </row>
    <row r="27" spans="1:12" ht="12.75">
      <c r="A27" s="180"/>
      <c r="B27" s="493"/>
      <c r="C27" s="519"/>
      <c r="D27" s="512"/>
      <c r="E27" s="475"/>
      <c r="F27" s="513"/>
      <c r="G27" s="511"/>
      <c r="H27" s="511"/>
      <c r="I27" s="512"/>
      <c r="J27" s="513">
        <f>F27+I27</f>
        <v>0</v>
      </c>
      <c r="K27" s="513"/>
      <c r="L27" s="52"/>
    </row>
    <row r="28" spans="1:12" ht="12.75">
      <c r="A28" s="180"/>
      <c r="B28" s="493"/>
      <c r="C28" s="511"/>
      <c r="D28" s="512"/>
      <c r="E28" s="475"/>
      <c r="F28" s="513"/>
      <c r="G28" s="511"/>
      <c r="H28" s="511"/>
      <c r="I28" s="512"/>
      <c r="J28" s="513">
        <f>F28+I28</f>
        <v>0</v>
      </c>
      <c r="K28" s="513"/>
      <c r="L28" s="52"/>
    </row>
    <row r="29" spans="1:12" ht="12.75">
      <c r="A29" s="180"/>
      <c r="B29" s="493"/>
      <c r="C29" s="511"/>
      <c r="D29" s="512"/>
      <c r="E29" s="475"/>
      <c r="F29" s="513"/>
      <c r="G29" s="511"/>
      <c r="H29" s="511"/>
      <c r="I29" s="512"/>
      <c r="J29" s="513">
        <f>F29+I29</f>
        <v>0</v>
      </c>
      <c r="K29" s="513"/>
      <c r="L29" s="52"/>
    </row>
    <row r="30" spans="1:12" ht="12.75">
      <c r="A30" s="180"/>
      <c r="B30" s="493"/>
      <c r="C30" s="511"/>
      <c r="D30" s="512"/>
      <c r="E30" s="475"/>
      <c r="F30" s="475"/>
      <c r="G30" s="511"/>
      <c r="H30" s="511"/>
      <c r="I30" s="512"/>
      <c r="J30" s="513">
        <f>F30+I30</f>
        <v>0</v>
      </c>
      <c r="K30" s="475"/>
      <c r="L30" s="52"/>
    </row>
    <row r="31" spans="1:12" ht="12.75">
      <c r="A31" s="180"/>
      <c r="B31" s="493"/>
      <c r="C31" s="511"/>
      <c r="D31" s="512"/>
      <c r="E31" s="475"/>
      <c r="F31" s="475"/>
      <c r="G31" s="511"/>
      <c r="H31" s="511"/>
      <c r="I31" s="512"/>
      <c r="J31" s="513">
        <f>F31+I31</f>
        <v>0</v>
      </c>
      <c r="K31" s="475"/>
      <c r="L31" s="52"/>
    </row>
    <row r="32" spans="1:12" ht="12.75">
      <c r="A32" s="180"/>
      <c r="B32" s="493"/>
      <c r="C32" s="511"/>
      <c r="D32" s="512"/>
      <c r="E32" s="475"/>
      <c r="F32" s="475"/>
      <c r="G32" s="511"/>
      <c r="H32" s="511"/>
      <c r="I32" s="520"/>
      <c r="J32" s="513">
        <f>F32+I32</f>
        <v>0</v>
      </c>
      <c r="K32" s="476"/>
      <c r="L32" s="52"/>
    </row>
    <row r="33" spans="1:12" ht="12.75">
      <c r="A33" s="180"/>
      <c r="B33" s="521"/>
      <c r="C33" s="522" t="s">
        <v>464</v>
      </c>
      <c r="D33" s="523">
        <f>SUM(D16:D32)</f>
        <v>0</v>
      </c>
      <c r="E33" s="523">
        <f>SUM(E16:E32)</f>
        <v>0</v>
      </c>
      <c r="F33" s="523">
        <f>SUM(F16:F32)</f>
        <v>0</v>
      </c>
      <c r="G33" s="524"/>
      <c r="H33" s="524"/>
      <c r="I33" s="523">
        <f>SUM(I16:I32)</f>
        <v>0</v>
      </c>
      <c r="J33" s="523">
        <f>SUM(J16:J32)</f>
        <v>0</v>
      </c>
      <c r="K33" s="525" t="s">
        <v>40</v>
      </c>
      <c r="L33" s="52"/>
    </row>
    <row r="34" spans="1:12" ht="12.75">
      <c r="A34" s="180"/>
      <c r="B34"/>
      <c r="C34"/>
      <c r="D34" s="180"/>
      <c r="E34" s="180"/>
      <c r="F34" s="180"/>
      <c r="G34" s="180"/>
      <c r="H34" s="180"/>
      <c r="I34" s="180"/>
      <c r="J34" s="180"/>
      <c r="K34" s="180"/>
      <c r="L34" s="52"/>
    </row>
    <row r="35" spans="1:12" ht="12.75">
      <c r="A35" s="180"/>
      <c r="B35"/>
      <c r="C35"/>
      <c r="D35" s="180"/>
      <c r="E35" s="180"/>
      <c r="F35" s="180"/>
      <c r="G35" s="180"/>
      <c r="H35" s="180"/>
      <c r="I35" s="180"/>
      <c r="J35" s="180"/>
      <c r="K35" s="180"/>
      <c r="L35" s="52"/>
    </row>
    <row r="36" spans="1:12" ht="12.75">
      <c r="A36" s="180"/>
      <c r="B36" s="526" t="s">
        <v>435</v>
      </c>
      <c r="C36" s="527" t="s">
        <v>465</v>
      </c>
      <c r="D36" s="180"/>
      <c r="E36" s="180"/>
      <c r="F36" s="180"/>
      <c r="G36" s="180"/>
      <c r="H36" s="180"/>
      <c r="I36" s="180"/>
      <c r="J36" s="180"/>
      <c r="K36" s="180"/>
      <c r="L36" s="52"/>
    </row>
    <row r="37" spans="1:12" ht="12.75">
      <c r="A37" s="180"/>
      <c r="B37" s="528"/>
      <c r="C37" s="527" t="s">
        <v>466</v>
      </c>
      <c r="D37" s="180"/>
      <c r="E37" s="180"/>
      <c r="F37" s="180"/>
      <c r="G37" s="180"/>
      <c r="H37" s="180"/>
      <c r="I37" s="180"/>
      <c r="J37" s="180"/>
      <c r="K37" s="180"/>
      <c r="L37" s="52"/>
    </row>
    <row r="38" spans="1:12" ht="12.75">
      <c r="A38" s="180"/>
      <c r="B38" s="528"/>
      <c r="C38" s="527" t="s">
        <v>467</v>
      </c>
      <c r="D38" s="180"/>
      <c r="E38" s="180"/>
      <c r="F38" s="180"/>
      <c r="G38" s="180"/>
      <c r="H38" s="180"/>
      <c r="I38" s="180"/>
      <c r="J38" s="180"/>
      <c r="K38" s="180"/>
      <c r="L38" s="52"/>
    </row>
    <row r="39" spans="1:12" ht="12.75">
      <c r="A39" s="180"/>
      <c r="B39" s="526" t="s">
        <v>437</v>
      </c>
      <c r="C39" s="527" t="s">
        <v>468</v>
      </c>
      <c r="D39" s="180"/>
      <c r="E39" s="180"/>
      <c r="F39" s="180"/>
      <c r="G39" s="180"/>
      <c r="H39" s="180"/>
      <c r="I39" s="180"/>
      <c r="J39" s="180"/>
      <c r="K39" s="180"/>
      <c r="L39" s="52"/>
    </row>
    <row r="40" spans="1:12" ht="12.75">
      <c r="A40" s="180"/>
      <c r="B40" s="526" t="s">
        <v>469</v>
      </c>
      <c r="C40" s="527" t="s">
        <v>470</v>
      </c>
      <c r="D40" s="180"/>
      <c r="E40" s="180"/>
      <c r="F40" s="180"/>
      <c r="G40" s="180"/>
      <c r="H40" s="180"/>
      <c r="I40" s="180"/>
      <c r="J40" s="180"/>
      <c r="K40" s="180"/>
      <c r="L40" s="52"/>
    </row>
    <row r="41" spans="1:12" ht="12.75">
      <c r="A41" s="180"/>
      <c r="B41" s="526" t="s">
        <v>471</v>
      </c>
      <c r="C41" s="527" t="s">
        <v>472</v>
      </c>
      <c r="D41" s="180"/>
      <c r="E41" s="180"/>
      <c r="F41" s="180"/>
      <c r="G41" s="180"/>
      <c r="H41" s="180"/>
      <c r="I41" s="180"/>
      <c r="J41" s="180"/>
      <c r="K41" s="180"/>
      <c r="L41" s="52"/>
    </row>
    <row r="42" spans="1:12" ht="12.75">
      <c r="A42" s="180"/>
      <c r="B42" s="526" t="s">
        <v>473</v>
      </c>
      <c r="C42" s="527" t="s">
        <v>474</v>
      </c>
      <c r="D42" s="180"/>
      <c r="E42" s="180"/>
      <c r="F42" s="180"/>
      <c r="G42" s="180"/>
      <c r="H42" s="180"/>
      <c r="I42" s="180"/>
      <c r="J42" s="180"/>
      <c r="K42" s="180"/>
      <c r="L42" s="52"/>
    </row>
    <row r="43" spans="1:12" ht="12.75">
      <c r="A43"/>
      <c r="B43" s="527"/>
      <c r="C43" s="527" t="s">
        <v>475</v>
      </c>
      <c r="D43"/>
      <c r="E43"/>
      <c r="F43"/>
      <c r="G43"/>
      <c r="H43"/>
      <c r="I43"/>
      <c r="J43"/>
      <c r="K43"/>
      <c r="L43" s="52"/>
    </row>
    <row r="44" spans="1:12" ht="12.7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</row>
    <row r="45" spans="1:12" ht="12.7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</row>
    <row r="47" spans="2:11" ht="12.75">
      <c r="B47"/>
      <c r="C47"/>
      <c r="D47"/>
      <c r="E47"/>
      <c r="F47"/>
      <c r="G47"/>
      <c r="H47"/>
      <c r="I47"/>
      <c r="J47"/>
      <c r="K47"/>
    </row>
    <row r="48" spans="2:11" ht="12.75">
      <c r="B48"/>
      <c r="C48"/>
      <c r="D48"/>
      <c r="E48"/>
      <c r="F48"/>
      <c r="G48"/>
      <c r="H48"/>
      <c r="I48"/>
      <c r="J48"/>
      <c r="K48"/>
    </row>
    <row r="49" spans="2:11" ht="12.75">
      <c r="B49"/>
      <c r="C49"/>
      <c r="D49"/>
      <c r="E49"/>
      <c r="F49"/>
      <c r="G49"/>
      <c r="H49"/>
      <c r="I49"/>
      <c r="J49"/>
      <c r="K49"/>
    </row>
    <row r="50" spans="2:11" ht="12.75">
      <c r="B50"/>
      <c r="C50"/>
      <c r="D50"/>
      <c r="E50"/>
      <c r="F50"/>
      <c r="G50"/>
      <c r="H50"/>
      <c r="I50"/>
      <c r="J50"/>
      <c r="K50"/>
    </row>
    <row r="51" spans="2:11" ht="12.75">
      <c r="B51"/>
      <c r="C51"/>
      <c r="D51"/>
      <c r="E51"/>
      <c r="F51"/>
      <c r="G51"/>
      <c r="H51"/>
      <c r="I51"/>
      <c r="J51"/>
      <c r="K51"/>
    </row>
    <row r="52" spans="2:11" ht="12.75">
      <c r="B52"/>
      <c r="C52"/>
      <c r="D52"/>
      <c r="E52"/>
      <c r="F52"/>
      <c r="G52"/>
      <c r="H52"/>
      <c r="I52"/>
      <c r="J52"/>
      <c r="K52"/>
    </row>
    <row r="53" spans="2:11" ht="12.75">
      <c r="B53"/>
      <c r="C53"/>
      <c r="D53"/>
      <c r="E53"/>
      <c r="F53"/>
      <c r="G53"/>
      <c r="H53"/>
      <c r="I53"/>
      <c r="J53"/>
      <c r="K53"/>
    </row>
    <row r="54" spans="2:11" ht="12.75">
      <c r="B54"/>
      <c r="C54"/>
      <c r="D54"/>
      <c r="E54"/>
      <c r="F54"/>
      <c r="G54"/>
      <c r="H54"/>
      <c r="I54"/>
      <c r="J54"/>
      <c r="K54"/>
    </row>
    <row r="55" spans="2:11" ht="12.75">
      <c r="B55"/>
      <c r="C55"/>
      <c r="D55"/>
      <c r="E55"/>
      <c r="F55"/>
      <c r="G55"/>
      <c r="H55"/>
      <c r="I55"/>
      <c r="J55"/>
      <c r="K55"/>
    </row>
    <row r="56" spans="2:11" ht="12.75">
      <c r="B56"/>
      <c r="C56"/>
      <c r="D56"/>
      <c r="E56"/>
      <c r="F56"/>
      <c r="G56"/>
      <c r="H56"/>
      <c r="I56"/>
      <c r="J56"/>
      <c r="K56"/>
    </row>
    <row r="57" spans="2:11" ht="12.75">
      <c r="B57"/>
      <c r="C57"/>
      <c r="D57"/>
      <c r="E57"/>
      <c r="F57"/>
      <c r="G57"/>
      <c r="H57"/>
      <c r="I57"/>
      <c r="J57"/>
      <c r="K57"/>
    </row>
    <row r="58" spans="2:11" ht="12.75">
      <c r="B58"/>
      <c r="C58"/>
      <c r="D58"/>
      <c r="E58"/>
      <c r="F58"/>
      <c r="G58"/>
      <c r="H58"/>
      <c r="I58"/>
      <c r="J58"/>
      <c r="K58"/>
    </row>
    <row r="59" spans="2:11" ht="12.75">
      <c r="B59"/>
      <c r="C59"/>
      <c r="D59"/>
      <c r="E59"/>
      <c r="F59"/>
      <c r="G59"/>
      <c r="H59"/>
      <c r="I59"/>
      <c r="J59"/>
      <c r="K59"/>
    </row>
    <row r="60" spans="2:11" ht="12.75">
      <c r="B60"/>
      <c r="C60"/>
      <c r="D60"/>
      <c r="E60"/>
      <c r="F60"/>
      <c r="G60"/>
      <c r="H60"/>
      <c r="I60"/>
      <c r="J60"/>
      <c r="K60"/>
    </row>
    <row r="61" spans="2:11" ht="12.75">
      <c r="B61"/>
      <c r="C61"/>
      <c r="D61"/>
      <c r="E61"/>
      <c r="F61"/>
      <c r="G61"/>
      <c r="H61"/>
      <c r="I61"/>
      <c r="J61"/>
      <c r="K61"/>
    </row>
    <row r="62" spans="2:11" ht="12.75">
      <c r="B62"/>
      <c r="C62"/>
      <c r="D62"/>
      <c r="E62"/>
      <c r="F62"/>
      <c r="G62"/>
      <c r="H62"/>
      <c r="I62"/>
      <c r="J62"/>
      <c r="K62"/>
    </row>
    <row r="63" spans="2:11" ht="12.75">
      <c r="B63"/>
      <c r="C63"/>
      <c r="D63"/>
      <c r="E63"/>
      <c r="F63"/>
      <c r="G63"/>
      <c r="H63"/>
      <c r="I63"/>
      <c r="J63"/>
      <c r="K63"/>
    </row>
    <row r="64" spans="2:11" ht="12.75">
      <c r="B64"/>
      <c r="C64"/>
      <c r="D64"/>
      <c r="E64"/>
      <c r="F64"/>
      <c r="G64"/>
      <c r="H64"/>
      <c r="I64"/>
      <c r="J64"/>
      <c r="K64"/>
    </row>
    <row r="65" spans="2:11" ht="12.75">
      <c r="B65"/>
      <c r="C65"/>
      <c r="D65"/>
      <c r="E65"/>
      <c r="F65"/>
      <c r="G65"/>
      <c r="H65"/>
      <c r="I65"/>
      <c r="J65"/>
      <c r="K65"/>
    </row>
    <row r="66" spans="2:11" ht="12.75">
      <c r="B66"/>
      <c r="C66"/>
      <c r="D66"/>
      <c r="E66"/>
      <c r="F66"/>
      <c r="G66"/>
      <c r="H66"/>
      <c r="I66"/>
      <c r="J66"/>
      <c r="K66"/>
    </row>
    <row r="67" spans="2:11" ht="12.75">
      <c r="B67"/>
      <c r="C67"/>
      <c r="D67"/>
      <c r="E67"/>
      <c r="F67"/>
      <c r="G67"/>
      <c r="H67"/>
      <c r="I67"/>
      <c r="J67"/>
      <c r="K67"/>
    </row>
    <row r="68" spans="2:11" ht="12.75">
      <c r="B68"/>
      <c r="C68"/>
      <c r="D68"/>
      <c r="E68"/>
      <c r="F68"/>
      <c r="G68"/>
      <c r="H68"/>
      <c r="I68"/>
      <c r="J68"/>
      <c r="K68"/>
    </row>
    <row r="69" spans="2:11" ht="12.75">
      <c r="B69"/>
      <c r="C69"/>
      <c r="D69"/>
      <c r="E69"/>
      <c r="F69"/>
      <c r="G69"/>
      <c r="H69"/>
      <c r="I69"/>
      <c r="J69"/>
      <c r="K69"/>
    </row>
    <row r="70" spans="2:11" ht="12.75">
      <c r="B70"/>
      <c r="C70"/>
      <c r="D70"/>
      <c r="E70"/>
      <c r="F70"/>
      <c r="G70"/>
      <c r="H70"/>
      <c r="I70"/>
      <c r="J70"/>
      <c r="K70"/>
    </row>
    <row r="71" spans="2:11" ht="12.75">
      <c r="B71"/>
      <c r="C71"/>
      <c r="D71"/>
      <c r="E71"/>
      <c r="F71"/>
      <c r="G71"/>
      <c r="H71"/>
      <c r="I71"/>
      <c r="J71"/>
      <c r="K71"/>
    </row>
    <row r="72" spans="2:11" ht="12.75">
      <c r="B72"/>
      <c r="C72"/>
      <c r="D72"/>
      <c r="E72"/>
      <c r="F72"/>
      <c r="G72"/>
      <c r="H72"/>
      <c r="I72"/>
      <c r="J72"/>
      <c r="K72"/>
    </row>
    <row r="73" spans="2:11" ht="12.75">
      <c r="B73"/>
      <c r="C73"/>
      <c r="D73"/>
      <c r="E73"/>
      <c r="F73"/>
      <c r="G73"/>
      <c r="H73"/>
      <c r="I73"/>
      <c r="J73"/>
      <c r="K73"/>
    </row>
    <row r="74" spans="2:11" ht="12.75">
      <c r="B74"/>
      <c r="C74"/>
      <c r="D74"/>
      <c r="E74"/>
      <c r="F74"/>
      <c r="G74"/>
      <c r="H74"/>
      <c r="I74"/>
      <c r="J74"/>
      <c r="K74"/>
    </row>
    <row r="75" spans="2:11" ht="12.75">
      <c r="B75"/>
      <c r="C75"/>
      <c r="D75"/>
      <c r="E75"/>
      <c r="F75"/>
      <c r="G75"/>
      <c r="H75"/>
      <c r="I75"/>
      <c r="J75"/>
      <c r="K75"/>
    </row>
    <row r="76" spans="2:11" ht="12.75">
      <c r="B76"/>
      <c r="C76"/>
      <c r="D76"/>
      <c r="E76"/>
      <c r="F76"/>
      <c r="G76"/>
      <c r="H76"/>
      <c r="I76"/>
      <c r="J76"/>
      <c r="K76"/>
    </row>
    <row r="77" spans="2:11" ht="12.75">
      <c r="B77"/>
      <c r="C77"/>
      <c r="D77"/>
      <c r="E77"/>
      <c r="F77"/>
      <c r="G77"/>
      <c r="H77"/>
      <c r="I77"/>
      <c r="J77"/>
      <c r="K77"/>
    </row>
    <row r="78" spans="2:11" ht="12.75">
      <c r="B78"/>
      <c r="C78"/>
      <c r="D78"/>
      <c r="E78"/>
      <c r="F78"/>
      <c r="G78"/>
      <c r="H78"/>
      <c r="I78"/>
      <c r="J78"/>
      <c r="K78"/>
    </row>
    <row r="79" spans="2:11" ht="12.75">
      <c r="B79"/>
      <c r="C79"/>
      <c r="D79"/>
      <c r="E79"/>
      <c r="F79"/>
      <c r="G79"/>
      <c r="H79"/>
      <c r="I79"/>
      <c r="J79"/>
      <c r="K79"/>
    </row>
    <row r="80" spans="2:11" ht="12.75">
      <c r="B80"/>
      <c r="C80"/>
      <c r="D80"/>
      <c r="E80"/>
      <c r="F80"/>
      <c r="G80"/>
      <c r="H80"/>
      <c r="I80"/>
      <c r="J80"/>
      <c r="K80"/>
    </row>
    <row r="81" spans="2:11" ht="12.75">
      <c r="B81"/>
      <c r="C81"/>
      <c r="D81"/>
      <c r="E81"/>
      <c r="F81"/>
      <c r="G81"/>
      <c r="H81"/>
      <c r="I81"/>
      <c r="J81"/>
      <c r="K81"/>
    </row>
    <row r="82" spans="2:11" ht="12.75">
      <c r="B82"/>
      <c r="C82"/>
      <c r="D82"/>
      <c r="E82"/>
      <c r="F82"/>
      <c r="G82"/>
      <c r="H82"/>
      <c r="I82"/>
      <c r="J82"/>
      <c r="K82"/>
    </row>
    <row r="83" spans="2:11" ht="12.75">
      <c r="B83"/>
      <c r="C83"/>
      <c r="D83"/>
      <c r="E83"/>
      <c r="F83"/>
      <c r="G83"/>
      <c r="H83"/>
      <c r="I83"/>
      <c r="J83"/>
      <c r="K83"/>
    </row>
    <row r="84" spans="2:11" ht="12.75">
      <c r="B84"/>
      <c r="C84"/>
      <c r="D84"/>
      <c r="E84"/>
      <c r="F84"/>
      <c r="G84"/>
      <c r="H84"/>
      <c r="I84"/>
      <c r="J84"/>
      <c r="K84"/>
    </row>
    <row r="85" spans="2:11" ht="12.75">
      <c r="B85"/>
      <c r="C85"/>
      <c r="D85"/>
      <c r="E85"/>
      <c r="F85"/>
      <c r="G85"/>
      <c r="H85"/>
      <c r="I85"/>
      <c r="J85"/>
      <c r="K85"/>
    </row>
  </sheetData>
  <sheetProtection selectLockedCells="1" selectUnlockedCells="1"/>
  <mergeCells count="15">
    <mergeCell ref="H1:K1"/>
    <mergeCell ref="J2:K2"/>
    <mergeCell ref="B3:K3"/>
    <mergeCell ref="I4:K4"/>
    <mergeCell ref="F5:H5"/>
    <mergeCell ref="F6:H6"/>
    <mergeCell ref="C7:K7"/>
    <mergeCell ref="I9:K9"/>
    <mergeCell ref="H10:I10"/>
    <mergeCell ref="J10:K10"/>
    <mergeCell ref="D11:E12"/>
    <mergeCell ref="G11:I12"/>
    <mergeCell ref="G13:G14"/>
    <mergeCell ref="H13:H14"/>
    <mergeCell ref="K13:K14"/>
  </mergeCells>
  <printOptions/>
  <pageMargins left="0.07847222222222222" right="0.07847222222222222" top="0.07847222222222222" bottom="0.07847222222222222" header="0.5118055555555555" footer="0.5118055555555555"/>
  <pageSetup fitToHeight="1" fitToWidth="1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"/>
  <sheetViews>
    <sheetView showGridLines="0" showZeros="0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5.28125" style="1" customWidth="1"/>
    <col min="3" max="3" width="29.7109375" style="1" customWidth="1"/>
    <col min="4" max="11" width="15.28125" style="1" customWidth="1"/>
    <col min="12" max="12" width="3.7109375" style="1" customWidth="1"/>
    <col min="13" max="16384" width="11.421875" style="1" customWidth="1"/>
  </cols>
  <sheetData>
    <row r="1" spans="1:12" ht="27.75" customHeight="1">
      <c r="A1" s="52"/>
      <c r="B1" s="52" t="s">
        <v>476</v>
      </c>
      <c r="C1" s="52"/>
      <c r="D1" s="52"/>
      <c r="E1" s="52"/>
      <c r="F1" s="52"/>
      <c r="G1" s="52"/>
      <c r="H1" s="52"/>
      <c r="I1" s="349" t="str">
        <f>CONCATENATE("Raison social :",garde!D15)</f>
        <v>Raison social :FITCO SARL</v>
      </c>
      <c r="J1" s="349"/>
      <c r="K1" s="349"/>
      <c r="L1" s="52"/>
    </row>
    <row r="2" spans="1:12" ht="26.25" customHeight="1">
      <c r="A2" s="52"/>
      <c r="B2" s="52"/>
      <c r="C2" s="52"/>
      <c r="D2" s="52"/>
      <c r="E2" s="52"/>
      <c r="F2" s="52"/>
      <c r="G2" s="52"/>
      <c r="H2" s="52"/>
      <c r="I2" s="350"/>
      <c r="J2" s="58" t="str">
        <f>garde!B9</f>
        <v>(Modéle Comptable Simplifié)</v>
      </c>
      <c r="K2" s="58"/>
      <c r="L2" s="52"/>
    </row>
    <row r="3" spans="1:12" ht="27.75" customHeight="1">
      <c r="A3" s="52"/>
      <c r="B3" s="369" t="s">
        <v>477</v>
      </c>
      <c r="C3" s="369"/>
      <c r="D3" s="369"/>
      <c r="E3" s="369"/>
      <c r="F3" s="369"/>
      <c r="G3" s="369"/>
      <c r="H3" s="369"/>
      <c r="I3" s="369"/>
      <c r="J3" s="369"/>
      <c r="K3" s="369"/>
      <c r="L3" s="52"/>
    </row>
    <row r="4" spans="1:12" ht="42" customHeight="1">
      <c r="A4" s="52"/>
      <c r="B4" s="52" t="str">
        <f>CONCATENATE("Patente : ",garde!D17)</f>
        <v>Patente : 32104787</v>
      </c>
      <c r="C4" s="52"/>
      <c r="D4" s="52"/>
      <c r="E4" s="52"/>
      <c r="F4" s="52"/>
      <c r="G4" s="52"/>
      <c r="H4" s="396"/>
      <c r="I4" s="349" t="str">
        <f>CONCATENATE("Exercice ",garde!E11)</f>
        <v>Exercice du 01/01/2009 au 31/12/2009</v>
      </c>
      <c r="J4" s="349"/>
      <c r="K4" s="349"/>
      <c r="L4" s="52"/>
    </row>
    <row r="5" spans="1:12" ht="12.75" customHeight="1">
      <c r="A5" s="52"/>
      <c r="B5" s="311"/>
      <c r="C5" s="529" t="s">
        <v>478</v>
      </c>
      <c r="D5" s="529" t="s">
        <v>479</v>
      </c>
      <c r="E5" s="529" t="s">
        <v>480</v>
      </c>
      <c r="F5" s="529" t="s">
        <v>481</v>
      </c>
      <c r="G5" s="529" t="s">
        <v>482</v>
      </c>
      <c r="H5" s="529" t="s">
        <v>483</v>
      </c>
      <c r="I5" s="529" t="s">
        <v>484</v>
      </c>
      <c r="J5" s="529" t="s">
        <v>485</v>
      </c>
      <c r="K5" s="529" t="s">
        <v>299</v>
      </c>
      <c r="L5" s="52"/>
    </row>
    <row r="6" spans="1:12" ht="12.75">
      <c r="A6" s="52"/>
      <c r="B6" s="312"/>
      <c r="C6" s="529"/>
      <c r="D6" s="529"/>
      <c r="E6" s="529"/>
      <c r="F6" s="529"/>
      <c r="G6" s="529"/>
      <c r="H6" s="529"/>
      <c r="I6" s="529"/>
      <c r="J6" s="529"/>
      <c r="K6" s="529"/>
      <c r="L6" s="52"/>
    </row>
    <row r="7" spans="1:12" ht="12.75">
      <c r="A7" s="52"/>
      <c r="B7" s="312"/>
      <c r="C7" s="529"/>
      <c r="D7" s="529"/>
      <c r="E7" s="529"/>
      <c r="F7" s="529"/>
      <c r="G7" s="529"/>
      <c r="H7" s="529"/>
      <c r="I7" s="529"/>
      <c r="J7" s="529"/>
      <c r="K7" s="529"/>
      <c r="L7" s="52"/>
    </row>
    <row r="8" spans="1:12" ht="12.75">
      <c r="A8" s="52"/>
      <c r="B8" s="312"/>
      <c r="C8" s="529"/>
      <c r="D8" s="529"/>
      <c r="E8" s="529"/>
      <c r="F8" s="529"/>
      <c r="G8" s="529"/>
      <c r="H8" s="529"/>
      <c r="I8" s="529"/>
      <c r="J8" s="529"/>
      <c r="K8" s="529"/>
      <c r="L8" s="52"/>
    </row>
    <row r="9" spans="1:12" ht="12.75">
      <c r="A9" s="52"/>
      <c r="B9" s="315"/>
      <c r="C9" s="529"/>
      <c r="D9" s="529"/>
      <c r="E9" s="529"/>
      <c r="F9" s="529"/>
      <c r="G9" s="529"/>
      <c r="H9" s="529"/>
      <c r="I9" s="529"/>
      <c r="J9" s="529"/>
      <c r="K9" s="529"/>
      <c r="L9" s="52"/>
    </row>
    <row r="10" spans="1:14" ht="12.75">
      <c r="A10" s="52"/>
      <c r="B10" s="530">
        <v>1</v>
      </c>
      <c r="C10" s="289" t="s">
        <v>486</v>
      </c>
      <c r="D10" s="461"/>
      <c r="E10" s="461"/>
      <c r="F10" s="461"/>
      <c r="G10" s="461"/>
      <c r="H10" s="461"/>
      <c r="I10" s="461"/>
      <c r="J10" s="461"/>
      <c r="K10" s="461"/>
      <c r="L10" s="52"/>
      <c r="M10"/>
      <c r="N10"/>
    </row>
    <row r="11" spans="1:14" ht="12.75">
      <c r="A11" s="52"/>
      <c r="B11" s="530">
        <v>2</v>
      </c>
      <c r="C11" s="289" t="s">
        <v>487</v>
      </c>
      <c r="D11" s="461"/>
      <c r="E11" s="461"/>
      <c r="F11" s="461"/>
      <c r="G11" s="461"/>
      <c r="H11" s="461"/>
      <c r="I11" s="461"/>
      <c r="J11" s="461"/>
      <c r="K11" s="461"/>
      <c r="L11" s="52"/>
      <c r="M11"/>
      <c r="N11"/>
    </row>
    <row r="12" spans="1:14" ht="12.75">
      <c r="A12" s="52"/>
      <c r="B12" s="530">
        <v>3</v>
      </c>
      <c r="C12" s="289" t="s">
        <v>488</v>
      </c>
      <c r="D12" s="461"/>
      <c r="E12" s="461"/>
      <c r="F12" s="461"/>
      <c r="G12" s="461"/>
      <c r="H12" s="461"/>
      <c r="I12" s="461"/>
      <c r="J12" s="461"/>
      <c r="K12" s="461"/>
      <c r="L12" s="52"/>
      <c r="M12"/>
      <c r="N12"/>
    </row>
    <row r="13" spans="1:14" ht="12.75">
      <c r="A13" s="52"/>
      <c r="B13" s="530">
        <v>4</v>
      </c>
      <c r="C13" s="289" t="s">
        <v>489</v>
      </c>
      <c r="D13" s="461"/>
      <c r="E13" s="461"/>
      <c r="F13" s="461"/>
      <c r="G13" s="461"/>
      <c r="H13" s="461"/>
      <c r="I13" s="461"/>
      <c r="J13" s="461"/>
      <c r="K13" s="461"/>
      <c r="L13" s="52"/>
      <c r="M13"/>
      <c r="N13"/>
    </row>
    <row r="14" spans="1:14" ht="12.75">
      <c r="A14" s="52"/>
      <c r="B14" s="530">
        <v>5</v>
      </c>
      <c r="C14" s="289" t="s">
        <v>490</v>
      </c>
      <c r="D14" s="461"/>
      <c r="E14" s="461"/>
      <c r="F14" s="531"/>
      <c r="G14" s="461"/>
      <c r="H14" s="461"/>
      <c r="I14" s="461"/>
      <c r="J14" s="461"/>
      <c r="K14" s="461"/>
      <c r="L14" s="52"/>
      <c r="M14"/>
      <c r="N14"/>
    </row>
    <row r="15" spans="1:14" ht="12.75">
      <c r="A15" s="52"/>
      <c r="B15" s="530">
        <v>6</v>
      </c>
      <c r="C15" s="289" t="s">
        <v>491</v>
      </c>
      <c r="D15" s="461"/>
      <c r="E15" s="461"/>
      <c r="F15" s="461"/>
      <c r="G15" s="461"/>
      <c r="H15" s="461"/>
      <c r="I15" s="461"/>
      <c r="J15" s="461"/>
      <c r="K15" s="461"/>
      <c r="L15" s="52"/>
      <c r="M15"/>
      <c r="N15"/>
    </row>
    <row r="16" spans="1:14" ht="12.75">
      <c r="A16" s="52"/>
      <c r="B16" s="530">
        <v>7</v>
      </c>
      <c r="C16" s="289" t="s">
        <v>492</v>
      </c>
      <c r="D16" s="461"/>
      <c r="E16" s="461"/>
      <c r="F16" s="461"/>
      <c r="G16" s="461"/>
      <c r="H16" s="461"/>
      <c r="I16" s="461"/>
      <c r="J16" s="461"/>
      <c r="K16" s="461"/>
      <c r="L16" s="52"/>
      <c r="M16"/>
      <c r="N16"/>
    </row>
    <row r="17" spans="1:14" ht="12.75">
      <c r="A17" s="52"/>
      <c r="B17" s="530">
        <v>8</v>
      </c>
      <c r="C17" s="289" t="s">
        <v>493</v>
      </c>
      <c r="D17" s="461"/>
      <c r="E17" s="461"/>
      <c r="F17" s="461"/>
      <c r="G17" s="461"/>
      <c r="H17" s="461"/>
      <c r="I17" s="461"/>
      <c r="J17" s="461"/>
      <c r="K17" s="461"/>
      <c r="L17" s="52"/>
      <c r="M17"/>
      <c r="N17"/>
    </row>
    <row r="18" spans="1:14" ht="12.75">
      <c r="A18" s="52"/>
      <c r="B18" s="530">
        <v>9</v>
      </c>
      <c r="C18" s="289" t="s">
        <v>494</v>
      </c>
      <c r="D18" s="461"/>
      <c r="E18" s="461"/>
      <c r="F18" s="461"/>
      <c r="G18" s="461"/>
      <c r="H18" s="461"/>
      <c r="I18" s="461"/>
      <c r="J18" s="461"/>
      <c r="K18" s="461"/>
      <c r="L18" s="52"/>
      <c r="M18"/>
      <c r="N18"/>
    </row>
    <row r="19" spans="1:12" ht="12.75">
      <c r="A19" s="52"/>
      <c r="B19" s="530">
        <v>10</v>
      </c>
      <c r="C19" s="289" t="s">
        <v>495</v>
      </c>
      <c r="D19" s="461"/>
      <c r="E19" s="461"/>
      <c r="F19" s="461"/>
      <c r="G19" s="461"/>
      <c r="H19" s="461"/>
      <c r="I19" s="461"/>
      <c r="J19" s="461"/>
      <c r="K19" s="461"/>
      <c r="L19" s="52"/>
    </row>
    <row r="20" spans="1:12" ht="12.75">
      <c r="A20" s="52"/>
      <c r="B20" s="315"/>
      <c r="C20" s="532" t="s">
        <v>164</v>
      </c>
      <c r="D20" s="533">
        <f>SUM(D10:D19)</f>
        <v>0</v>
      </c>
      <c r="E20" s="533">
        <f>SUM(E10:E19)</f>
        <v>0</v>
      </c>
      <c r="F20" s="533">
        <f>SUM(F10:F19)</f>
        <v>0</v>
      </c>
      <c r="G20" s="533">
        <f>SUM(G10:G19)</f>
        <v>0</v>
      </c>
      <c r="H20" s="533">
        <f>SUM(H10:H19)</f>
        <v>0</v>
      </c>
      <c r="I20" s="533">
        <f>SUM(I10:I19)</f>
        <v>0</v>
      </c>
      <c r="J20" s="533">
        <f>SUM(J10:J19)</f>
        <v>0</v>
      </c>
      <c r="K20" s="534"/>
      <c r="L20" s="52"/>
    </row>
    <row r="21" spans="1:12" ht="12.75">
      <c r="A21" s="52"/>
      <c r="B21"/>
      <c r="C21" s="52"/>
      <c r="D21" s="52"/>
      <c r="E21" s="52"/>
      <c r="F21" s="52"/>
      <c r="G21" s="52"/>
      <c r="H21" s="52"/>
      <c r="I21" s="52"/>
      <c r="J21" s="52"/>
      <c r="K21" s="52"/>
      <c r="L21" s="52"/>
    </row>
    <row r="22" spans="1:12" ht="12.75">
      <c r="A22" s="52"/>
      <c r="B22" s="535" t="s">
        <v>496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3" spans="1:12" ht="12.75">
      <c r="A23" s="52"/>
      <c r="B23" s="535" t="s">
        <v>497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</row>
    <row r="24" spans="1:12" ht="12.75">
      <c r="A24" s="52"/>
      <c r="B24" s="535" t="s">
        <v>498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2.7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</row>
    <row r="26" spans="1:12" ht="12.7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</row>
    <row r="28" spans="2:24" ht="12.7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2:24" ht="12.7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2:24" ht="12.7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2:24" ht="12.7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2:24" ht="12.7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2:24" ht="12.7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2:24" ht="12.7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2:24" ht="12.7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2:24" ht="12.7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2:24" ht="12.7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2:24" ht="12.7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2:24" ht="12.7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2:24" ht="12.7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2:24" ht="12.7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2:24" ht="12.7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2:24" ht="12.7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2:24" ht="12.7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2:24" ht="12.7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2:24" ht="12.7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2:24" ht="12.7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2:24" ht="12.7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2:24" ht="12.7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2:24" ht="12.7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2:24" ht="12.7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2:24" ht="12.7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2:24" ht="12.7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2:24" ht="12.7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2:24" ht="12.7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2:24" ht="12.7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2:24" ht="12.7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2:24" ht="12.7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2:24" ht="12.7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</sheetData>
  <sheetProtection selectLockedCells="1" selectUnlockedCells="1"/>
  <mergeCells count="13">
    <mergeCell ref="I1:K1"/>
    <mergeCell ref="J2:K2"/>
    <mergeCell ref="B3:K3"/>
    <mergeCell ref="I4:K4"/>
    <mergeCell ref="C5:C9"/>
    <mergeCell ref="D5:D9"/>
    <mergeCell ref="E5:E9"/>
    <mergeCell ref="F5:F9"/>
    <mergeCell ref="G5:G9"/>
    <mergeCell ref="H5:H9"/>
    <mergeCell ref="I5:I9"/>
    <mergeCell ref="J5:J9"/>
    <mergeCell ref="K5:K9"/>
  </mergeCells>
  <printOptions/>
  <pageMargins left="0.07847222222222222" right="0.07847222222222222" top="0.07847222222222222" bottom="0.07847222222222222" header="0.5118055555555555" footer="0.5118055555555555"/>
  <pageSetup fitToHeight="1" fitToWidth="1"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showGridLines="0" showZeros="0" view="pageBreakPreview" zoomScaleSheetLayoutView="100" workbookViewId="0" topLeftCell="A1">
      <selection activeCell="C5" sqref="C5"/>
    </sheetView>
  </sheetViews>
  <sheetFormatPr defaultColWidth="11.421875" defaultRowHeight="12.75"/>
  <cols>
    <col min="1" max="1" width="3.7109375" style="1" customWidth="1"/>
    <col min="2" max="2" width="21.421875" style="1" customWidth="1"/>
    <col min="3" max="3" width="21.00390625" style="1" customWidth="1"/>
    <col min="4" max="13" width="10.7109375" style="1" customWidth="1"/>
    <col min="14" max="14" width="11.7109375" style="1" customWidth="1"/>
    <col min="15" max="15" width="3.7109375" style="1" customWidth="1"/>
    <col min="16" max="16384" width="11.421875" style="1" customWidth="1"/>
  </cols>
  <sheetData>
    <row r="1" spans="1:15" ht="27.75" customHeight="1">
      <c r="A1" s="52"/>
      <c r="B1" s="52" t="s">
        <v>499</v>
      </c>
      <c r="C1" s="52"/>
      <c r="D1" s="52"/>
      <c r="E1" s="52"/>
      <c r="F1" s="52"/>
      <c r="G1" s="52"/>
      <c r="H1" s="52"/>
      <c r="I1" s="52"/>
      <c r="J1" s="328" t="str">
        <f>CONCATENATE("Raison social :",garde!D15)</f>
        <v>Raison social :FITCO SARL</v>
      </c>
      <c r="K1" s="328"/>
      <c r="L1" s="328"/>
      <c r="M1" s="328"/>
      <c r="N1" s="328"/>
      <c r="O1" s="52"/>
    </row>
    <row r="2" spans="1:15" ht="20.25" customHeight="1">
      <c r="A2" s="52"/>
      <c r="B2" s="396"/>
      <c r="C2" s="52"/>
      <c r="D2" s="52"/>
      <c r="E2" s="52"/>
      <c r="F2" s="52"/>
      <c r="G2" s="52"/>
      <c r="H2" s="52"/>
      <c r="I2" s="52"/>
      <c r="J2" s="52"/>
      <c r="K2" s="52"/>
      <c r="L2" s="52"/>
      <c r="M2" s="58" t="str">
        <f>garde!B9</f>
        <v>(Modéle Comptable Simplifié)</v>
      </c>
      <c r="N2" s="58"/>
      <c r="O2" s="52"/>
    </row>
    <row r="3" spans="1:15" ht="33.75" customHeight="1">
      <c r="A3" s="52"/>
      <c r="B3" s="469" t="s">
        <v>500</v>
      </c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52"/>
    </row>
    <row r="4" spans="1:15" ht="42" customHeight="1">
      <c r="A4" s="52"/>
      <c r="B4" s="52" t="str">
        <f>CONCATENATE("Patente : ",garde!D17)</f>
        <v>Patente : 32104787</v>
      </c>
      <c r="C4" s="52"/>
      <c r="D4" s="52"/>
      <c r="E4" s="52"/>
      <c r="F4" s="52"/>
      <c r="G4" s="52"/>
      <c r="H4" s="52"/>
      <c r="I4" s="52"/>
      <c r="J4" s="52"/>
      <c r="K4" s="282" t="str">
        <f>CONCATENATE("Exercice ",garde!E11)</f>
        <v>Exercice du 01/01/2009 au 31/12/2009</v>
      </c>
      <c r="L4" s="282"/>
      <c r="M4" s="282"/>
      <c r="N4" s="282"/>
      <c r="O4" s="52"/>
    </row>
    <row r="5" spans="1:15" ht="12.75" customHeight="1">
      <c r="A5" s="52"/>
      <c r="B5" s="352" t="s">
        <v>501</v>
      </c>
      <c r="C5" s="352" t="s">
        <v>380</v>
      </c>
      <c r="D5" s="352" t="s">
        <v>502</v>
      </c>
      <c r="E5" s="352" t="s">
        <v>503</v>
      </c>
      <c r="F5" s="352" t="s">
        <v>504</v>
      </c>
      <c r="G5" s="352" t="s">
        <v>505</v>
      </c>
      <c r="H5" s="411" t="s">
        <v>506</v>
      </c>
      <c r="I5" s="352" t="s">
        <v>507</v>
      </c>
      <c r="J5" s="536" t="s">
        <v>508</v>
      </c>
      <c r="K5" s="536"/>
      <c r="L5" s="352" t="s">
        <v>509</v>
      </c>
      <c r="M5" s="352"/>
      <c r="N5" s="537" t="s">
        <v>299</v>
      </c>
      <c r="O5" s="52"/>
    </row>
    <row r="6" spans="1:15" ht="12.75">
      <c r="A6" s="52"/>
      <c r="B6" s="352"/>
      <c r="C6" s="352"/>
      <c r="D6" s="352"/>
      <c r="E6" s="352"/>
      <c r="F6" s="352"/>
      <c r="G6" s="352"/>
      <c r="H6" s="352"/>
      <c r="I6" s="352"/>
      <c r="J6" s="536"/>
      <c r="K6" s="536"/>
      <c r="L6" s="352"/>
      <c r="M6" s="352"/>
      <c r="N6" s="537"/>
      <c r="O6" s="52"/>
    </row>
    <row r="7" spans="1:15" ht="12.75">
      <c r="A7" s="52"/>
      <c r="B7" s="352"/>
      <c r="C7" s="352"/>
      <c r="D7" s="352"/>
      <c r="E7" s="352"/>
      <c r="F7" s="352"/>
      <c r="G7" s="352"/>
      <c r="H7" s="352"/>
      <c r="I7" s="352"/>
      <c r="J7" s="536"/>
      <c r="K7" s="536"/>
      <c r="L7" s="352"/>
      <c r="M7" s="352"/>
      <c r="N7" s="537"/>
      <c r="O7" s="52"/>
    </row>
    <row r="8" spans="1:15" ht="12.75" customHeight="1">
      <c r="A8" s="52"/>
      <c r="B8" s="352"/>
      <c r="C8" s="352"/>
      <c r="D8" s="352"/>
      <c r="E8" s="352"/>
      <c r="F8" s="352"/>
      <c r="G8" s="352"/>
      <c r="H8" s="352"/>
      <c r="I8" s="352"/>
      <c r="J8" s="352" t="s">
        <v>510</v>
      </c>
      <c r="K8" s="411" t="s">
        <v>511</v>
      </c>
      <c r="L8" s="352" t="s">
        <v>510</v>
      </c>
      <c r="M8" s="411" t="s">
        <v>511</v>
      </c>
      <c r="N8" s="537"/>
      <c r="O8" s="52"/>
    </row>
    <row r="9" spans="1:15" ht="12.75">
      <c r="A9" s="52"/>
      <c r="B9" s="352"/>
      <c r="C9" s="352"/>
      <c r="D9" s="352"/>
      <c r="E9" s="352"/>
      <c r="F9" s="352"/>
      <c r="G9" s="352"/>
      <c r="H9" s="352"/>
      <c r="I9" s="352"/>
      <c r="J9" s="352"/>
      <c r="K9" s="352"/>
      <c r="L9" s="352"/>
      <c r="M9" s="352"/>
      <c r="N9" s="352"/>
      <c r="O9" s="52"/>
    </row>
    <row r="10" spans="1:15" ht="12.75">
      <c r="A10" s="52"/>
      <c r="B10" s="538"/>
      <c r="C10" s="539"/>
      <c r="D10" s="539"/>
      <c r="E10" s="539"/>
      <c r="F10" s="539"/>
      <c r="G10" s="539"/>
      <c r="H10" s="539"/>
      <c r="I10" s="539"/>
      <c r="J10" s="539"/>
      <c r="K10" s="539"/>
      <c r="L10" s="539"/>
      <c r="M10" s="539"/>
      <c r="N10" s="539"/>
      <c r="O10" s="52"/>
    </row>
    <row r="11" spans="1:15" ht="12.75">
      <c r="A11" s="52"/>
      <c r="B11" s="289" t="s">
        <v>512</v>
      </c>
      <c r="C11" s="461"/>
      <c r="D11" s="461"/>
      <c r="E11" s="461"/>
      <c r="F11" s="461"/>
      <c r="G11" s="461"/>
      <c r="H11" s="461"/>
      <c r="I11" s="461"/>
      <c r="J11" s="461"/>
      <c r="K11" s="461"/>
      <c r="L11" s="461"/>
      <c r="M11" s="461"/>
      <c r="N11" s="461"/>
      <c r="O11" s="52"/>
    </row>
    <row r="12" spans="1:15" ht="12.75">
      <c r="A12" s="52"/>
      <c r="B12" s="289"/>
      <c r="C12" s="461"/>
      <c r="D12" s="461"/>
      <c r="E12" s="461"/>
      <c r="F12" s="461"/>
      <c r="G12" s="461"/>
      <c r="H12" s="461"/>
      <c r="I12" s="461"/>
      <c r="J12" s="461"/>
      <c r="K12" s="461"/>
      <c r="L12" s="461"/>
      <c r="M12" s="461"/>
      <c r="N12" s="461"/>
      <c r="O12" s="52"/>
    </row>
    <row r="13" spans="1:15" ht="12.75">
      <c r="A13" s="52"/>
      <c r="B13" s="289"/>
      <c r="C13" s="461"/>
      <c r="D13" s="461"/>
      <c r="E13" s="461"/>
      <c r="F13" s="461"/>
      <c r="G13" s="461"/>
      <c r="H13" s="461"/>
      <c r="I13" s="461"/>
      <c r="J13" s="461"/>
      <c r="K13" s="461"/>
      <c r="L13" s="461"/>
      <c r="M13" s="461"/>
      <c r="N13" s="461"/>
      <c r="O13" s="52"/>
    </row>
    <row r="14" spans="1:15" ht="12.75">
      <c r="A14" s="52"/>
      <c r="B14" s="289"/>
      <c r="C14" s="461"/>
      <c r="D14" s="461"/>
      <c r="E14" s="461"/>
      <c r="F14" s="461"/>
      <c r="G14" s="461"/>
      <c r="H14" s="461"/>
      <c r="I14" s="461"/>
      <c r="J14" s="461"/>
      <c r="K14" s="461"/>
      <c r="L14" s="461"/>
      <c r="M14" s="461"/>
      <c r="N14" s="461"/>
      <c r="O14" s="52"/>
    </row>
    <row r="15" spans="1:15" ht="12.75">
      <c r="A15" s="52"/>
      <c r="B15" s="289"/>
      <c r="C15" s="461"/>
      <c r="D15" s="461"/>
      <c r="E15" s="461"/>
      <c r="F15" s="461"/>
      <c r="G15" s="461"/>
      <c r="H15" s="461"/>
      <c r="I15" s="461"/>
      <c r="J15" s="461"/>
      <c r="K15" s="461"/>
      <c r="L15" s="461"/>
      <c r="M15" s="461"/>
      <c r="N15" s="461"/>
      <c r="O15" s="52"/>
    </row>
    <row r="16" spans="1:15" ht="12.75">
      <c r="A16" s="52"/>
      <c r="B16" s="289"/>
      <c r="C16" s="461"/>
      <c r="D16" s="461"/>
      <c r="E16" s="461"/>
      <c r="F16" s="461"/>
      <c r="G16" s="461"/>
      <c r="H16" s="461"/>
      <c r="I16" s="461"/>
      <c r="J16" s="461"/>
      <c r="K16" s="461"/>
      <c r="L16" s="461"/>
      <c r="M16" s="461"/>
      <c r="N16" s="461"/>
      <c r="O16" s="52"/>
    </row>
    <row r="17" spans="1:15" ht="12.75">
      <c r="A17" s="52"/>
      <c r="B17" s="289"/>
      <c r="C17" s="461"/>
      <c r="D17" s="461"/>
      <c r="E17" s="461"/>
      <c r="F17" s="461"/>
      <c r="G17" s="461"/>
      <c r="H17" s="461"/>
      <c r="I17" s="461"/>
      <c r="J17" s="461"/>
      <c r="K17" s="461"/>
      <c r="L17" s="461"/>
      <c r="M17" s="461"/>
      <c r="N17" s="461"/>
      <c r="O17" s="52"/>
    </row>
    <row r="18" spans="1:15" ht="12.75">
      <c r="A18" s="52"/>
      <c r="B18" s="289"/>
      <c r="C18" s="461"/>
      <c r="D18" s="461"/>
      <c r="E18" s="461"/>
      <c r="F18" s="461"/>
      <c r="G18" s="461"/>
      <c r="H18" s="531"/>
      <c r="I18" s="461"/>
      <c r="J18" s="461"/>
      <c r="K18" s="461"/>
      <c r="L18" s="461"/>
      <c r="M18" s="461"/>
      <c r="N18" s="461"/>
      <c r="O18" s="52"/>
    </row>
    <row r="19" spans="1:15" ht="12.75">
      <c r="A19" s="52"/>
      <c r="B19" s="289" t="s">
        <v>513</v>
      </c>
      <c r="C19" s="461"/>
      <c r="D19" s="461"/>
      <c r="E19" s="461"/>
      <c r="F19" s="461"/>
      <c r="G19" s="461"/>
      <c r="H19" s="461"/>
      <c r="I19" s="461"/>
      <c r="J19" s="461"/>
      <c r="K19" s="461"/>
      <c r="L19" s="461"/>
      <c r="M19" s="461"/>
      <c r="N19" s="461"/>
      <c r="O19" s="52"/>
    </row>
    <row r="20" spans="1:15" ht="12.75">
      <c r="A20" s="52"/>
      <c r="B20" s="289"/>
      <c r="C20" s="461"/>
      <c r="D20" s="461"/>
      <c r="E20" s="461"/>
      <c r="F20" s="461"/>
      <c r="G20" s="461"/>
      <c r="H20" s="461"/>
      <c r="I20" s="461"/>
      <c r="J20" s="461"/>
      <c r="K20" s="461"/>
      <c r="L20" s="461"/>
      <c r="M20" s="461"/>
      <c r="N20" s="461"/>
      <c r="O20" s="52"/>
    </row>
    <row r="21" spans="1:15" ht="12.75">
      <c r="A21" s="52"/>
      <c r="B21" s="289"/>
      <c r="C21" s="461"/>
      <c r="D21" s="461"/>
      <c r="E21" s="461"/>
      <c r="F21" s="461"/>
      <c r="G21" s="461"/>
      <c r="H21" s="461"/>
      <c r="I21" s="461"/>
      <c r="J21" s="461"/>
      <c r="K21" s="461"/>
      <c r="L21" s="461"/>
      <c r="M21" s="461"/>
      <c r="N21" s="461"/>
      <c r="O21" s="52"/>
    </row>
    <row r="22" spans="1:15" ht="12.75">
      <c r="A22" s="52"/>
      <c r="B22" s="289"/>
      <c r="C22" s="461"/>
      <c r="D22" s="461"/>
      <c r="E22" s="461"/>
      <c r="F22" s="461"/>
      <c r="G22" s="461"/>
      <c r="H22" s="461"/>
      <c r="I22" s="461"/>
      <c r="J22" s="461"/>
      <c r="K22" s="461"/>
      <c r="L22" s="461"/>
      <c r="M22" s="461"/>
      <c r="N22" s="461"/>
      <c r="O22" s="52"/>
    </row>
    <row r="23" spans="1:15" ht="12.75">
      <c r="A23" s="52"/>
      <c r="B23" s="289"/>
      <c r="C23" s="461"/>
      <c r="D23" s="461"/>
      <c r="E23" s="461"/>
      <c r="F23" s="461"/>
      <c r="G23" s="461"/>
      <c r="H23" s="461"/>
      <c r="I23" s="461"/>
      <c r="J23" s="461"/>
      <c r="K23" s="461"/>
      <c r="L23" s="461"/>
      <c r="M23" s="461"/>
      <c r="N23" s="461"/>
      <c r="O23" s="52"/>
    </row>
    <row r="24" spans="1:15" ht="12.75">
      <c r="A24" s="52"/>
      <c r="B24" s="289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52"/>
    </row>
    <row r="25" spans="1:15" ht="12.75">
      <c r="A25" s="52"/>
      <c r="B25" s="289"/>
      <c r="C25" s="461"/>
      <c r="D25" s="461"/>
      <c r="E25" s="461"/>
      <c r="F25" s="461"/>
      <c r="G25" s="461"/>
      <c r="H25" s="461"/>
      <c r="I25" s="461"/>
      <c r="J25" s="461"/>
      <c r="K25" s="461"/>
      <c r="L25" s="461"/>
      <c r="M25" s="461"/>
      <c r="N25" s="461"/>
      <c r="O25" s="52"/>
    </row>
    <row r="26" spans="1:15" ht="12.75">
      <c r="A26" s="52"/>
      <c r="B26" s="289"/>
      <c r="C26" s="461"/>
      <c r="D26" s="461"/>
      <c r="E26" s="461"/>
      <c r="F26" s="461"/>
      <c r="G26" s="461"/>
      <c r="H26" s="461"/>
      <c r="I26" s="461"/>
      <c r="J26" s="461"/>
      <c r="K26" s="461"/>
      <c r="L26" s="461"/>
      <c r="M26" s="461"/>
      <c r="N26" s="461"/>
      <c r="O26" s="52"/>
    </row>
    <row r="27" spans="1:15" ht="12.75">
      <c r="A27" s="52"/>
      <c r="B27" s="289"/>
      <c r="C27" s="461"/>
      <c r="D27" s="461"/>
      <c r="E27" s="461"/>
      <c r="F27" s="461"/>
      <c r="G27" s="461"/>
      <c r="H27" s="461"/>
      <c r="I27" s="461"/>
      <c r="J27" s="461"/>
      <c r="K27" s="461"/>
      <c r="L27" s="461"/>
      <c r="M27" s="461"/>
      <c r="N27" s="461"/>
      <c r="O27" s="52"/>
    </row>
    <row r="28" spans="1:15" ht="12.75">
      <c r="A28" s="52"/>
      <c r="B28" s="289"/>
      <c r="C28" s="461"/>
      <c r="D28" s="461"/>
      <c r="E28" s="461"/>
      <c r="F28" s="461"/>
      <c r="G28" s="461"/>
      <c r="H28" s="461"/>
      <c r="I28" s="461"/>
      <c r="J28" s="461"/>
      <c r="K28" s="461"/>
      <c r="L28" s="461"/>
      <c r="M28" s="461"/>
      <c r="N28" s="461"/>
      <c r="O28" s="52"/>
    </row>
    <row r="29" spans="1:15" ht="12.75">
      <c r="A29" s="52"/>
      <c r="B29" s="540"/>
      <c r="C29" s="541"/>
      <c r="D29" s="541"/>
      <c r="E29" s="541"/>
      <c r="F29" s="541"/>
      <c r="G29" s="541"/>
      <c r="H29" s="541"/>
      <c r="I29" s="541"/>
      <c r="J29" s="541"/>
      <c r="K29" s="541"/>
      <c r="L29" s="541"/>
      <c r="M29" s="541"/>
      <c r="N29" s="541"/>
      <c r="O29" s="52"/>
    </row>
    <row r="30" spans="1:15" ht="12.75">
      <c r="A30" s="52"/>
      <c r="B30" s="463" t="s">
        <v>164</v>
      </c>
      <c r="C30" s="542"/>
      <c r="D30" s="542"/>
      <c r="E30" s="542">
        <f>SUM(E10:E28)</f>
        <v>0</v>
      </c>
      <c r="F30" s="542"/>
      <c r="G30" s="542"/>
      <c r="H30" s="542">
        <f>SUM(H10:H28)</f>
        <v>0</v>
      </c>
      <c r="I30" s="542">
        <f>SUM(I10:I28)</f>
        <v>0</v>
      </c>
      <c r="J30" s="542">
        <f>SUM(J10:J28)</f>
        <v>0</v>
      </c>
      <c r="K30" s="542">
        <f>SUM(K10:K28)</f>
        <v>0</v>
      </c>
      <c r="L30" s="542">
        <f>SUM(L10:L28)</f>
        <v>0</v>
      </c>
      <c r="M30" s="542">
        <f>SUM(M10:M28)</f>
        <v>0</v>
      </c>
      <c r="N30" s="542"/>
      <c r="O30" s="52"/>
    </row>
    <row r="31" spans="1:15" ht="12.75">
      <c r="A31" s="52"/>
      <c r="B31" s="365"/>
      <c r="C31" s="543"/>
      <c r="D31" s="543"/>
      <c r="E31" s="543"/>
      <c r="F31" s="543"/>
      <c r="G31" s="543"/>
      <c r="H31" s="543"/>
      <c r="I31" s="543"/>
      <c r="J31" s="543"/>
      <c r="K31" s="543"/>
      <c r="L31" s="543"/>
      <c r="M31" s="543"/>
      <c r="N31" s="543"/>
      <c r="O31" s="52"/>
    </row>
    <row r="32" spans="1:15" ht="12.7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</row>
    <row r="36" spans="2:18" ht="12.7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2:18" ht="12.7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2:18" ht="12.7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2:18" ht="12.7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2:18" ht="12.7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2:18" ht="12.7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2:18" ht="12.7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2:18" ht="12.7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2:18" ht="12.7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2:18" ht="12.7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2:18" ht="12.7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2:18" ht="12.7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2:18" ht="12.7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2:18" ht="12.7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2:18" ht="12.7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2:18" ht="12.7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2:18" ht="12.7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2:18" ht="12.7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2:18" ht="12.7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2:18" ht="12.7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2:18" ht="12.7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2:18" ht="12.7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2:18" ht="12.7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2:18" ht="12.7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2:18" ht="12.7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2:18" ht="12.7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2:18" ht="12.7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2:18" ht="12.7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2:18" ht="12.7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2:18" ht="12.7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2:18" ht="12.7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2:18" ht="12.7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2:18" ht="12.7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15:18" ht="12.75">
      <c r="O69"/>
      <c r="P69"/>
      <c r="Q69"/>
      <c r="R69"/>
    </row>
    <row r="70" spans="2:18" ht="12.7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2:18" ht="12.7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</sheetData>
  <sheetProtection selectLockedCells="1" selectUnlockedCells="1"/>
  <mergeCells count="19">
    <mergeCell ref="J1:N1"/>
    <mergeCell ref="M2:N2"/>
    <mergeCell ref="B3:N3"/>
    <mergeCell ref="K4:N4"/>
    <mergeCell ref="B5:B9"/>
    <mergeCell ref="C5:C9"/>
    <mergeCell ref="D5:D9"/>
    <mergeCell ref="E5:E9"/>
    <mergeCell ref="F5:F9"/>
    <mergeCell ref="G5:G9"/>
    <mergeCell ref="H5:H9"/>
    <mergeCell ref="I5:I9"/>
    <mergeCell ref="J5:K7"/>
    <mergeCell ref="L5:M7"/>
    <mergeCell ref="N5:N9"/>
    <mergeCell ref="J8:J9"/>
    <mergeCell ref="K8:K9"/>
    <mergeCell ref="L8:L9"/>
    <mergeCell ref="M8:M9"/>
  </mergeCells>
  <printOptions/>
  <pageMargins left="0.07847222222222222" right="0.07847222222222222" top="0.07847222222222222" bottom="0.07847222222222222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showGridLines="0" showZeros="0" view="pageBreakPreview" zoomScaleSheetLayoutView="100" workbookViewId="0" topLeftCell="A1">
      <selection activeCell="G42" sqref="G42"/>
    </sheetView>
  </sheetViews>
  <sheetFormatPr defaultColWidth="11.421875" defaultRowHeight="12.75"/>
  <cols>
    <col min="1" max="1" width="3.7109375" style="0" customWidth="1"/>
    <col min="2" max="2" width="3.7109375" style="48" customWidth="1"/>
    <col min="3" max="3" width="43.140625" style="49" customWidth="1"/>
    <col min="4" max="4" width="15.57421875" style="50" customWidth="1"/>
    <col min="5" max="5" width="16.421875" style="50" customWidth="1"/>
    <col min="6" max="6" width="15.8515625" style="50" customWidth="1"/>
    <col min="7" max="7" width="16.8515625" style="50" customWidth="1"/>
    <col min="8" max="8" width="3.7109375" style="51" customWidth="1"/>
    <col min="9" max="16384" width="11.421875" style="51" customWidth="1"/>
  </cols>
  <sheetData>
    <row r="1" spans="1:8" ht="27.75" customHeight="1">
      <c r="A1" s="52"/>
      <c r="B1" s="53" t="s">
        <v>20</v>
      </c>
      <c r="C1" s="54"/>
      <c r="D1" s="55"/>
      <c r="E1" s="56" t="str">
        <f>CONCATENATE("Raison social :",garde!D15)</f>
        <v>Raison social :FITCO SARL</v>
      </c>
      <c r="F1" s="56"/>
      <c r="G1" s="56"/>
      <c r="H1" s="54"/>
    </row>
    <row r="2" spans="1:8" ht="26.25" customHeight="1">
      <c r="A2" s="52"/>
      <c r="B2" s="57"/>
      <c r="C2" s="54"/>
      <c r="D2" s="55"/>
      <c r="E2" s="55"/>
      <c r="F2" s="58" t="str">
        <f>garde!B9</f>
        <v>(Modéle Comptable Simplifié)</v>
      </c>
      <c r="G2" s="58"/>
      <c r="H2" s="54"/>
    </row>
    <row r="3" spans="1:8" ht="27.75" customHeight="1">
      <c r="A3" s="52"/>
      <c r="B3" s="59" t="s">
        <v>21</v>
      </c>
      <c r="C3" s="59"/>
      <c r="D3" s="59"/>
      <c r="E3" s="59"/>
      <c r="F3" s="59"/>
      <c r="G3" s="59"/>
      <c r="H3" s="54"/>
    </row>
    <row r="4" spans="1:8" ht="42" customHeight="1">
      <c r="A4" s="52"/>
      <c r="B4" s="60" t="str">
        <f>CONCATENATE("Patente : ",garde!D17)</f>
        <v>Patente : 32104787</v>
      </c>
      <c r="C4" s="54"/>
      <c r="D4" s="55"/>
      <c r="E4" s="61" t="str">
        <f>CONCATENATE("Exercice ",garde!E11)</f>
        <v>Exercice du 01/01/2009 au 31/12/2009</v>
      </c>
      <c r="F4" s="61"/>
      <c r="G4" s="61"/>
      <c r="H4" s="54"/>
    </row>
    <row r="5" spans="1:8" ht="12" customHeight="1">
      <c r="A5" s="52"/>
      <c r="B5" s="62"/>
      <c r="C5" s="63" t="s">
        <v>22</v>
      </c>
      <c r="D5" s="64" t="s">
        <v>23</v>
      </c>
      <c r="E5" s="64"/>
      <c r="F5" s="64"/>
      <c r="G5" s="65" t="s">
        <v>24</v>
      </c>
      <c r="H5" s="54"/>
    </row>
    <row r="6" spans="1:8" ht="12" customHeight="1">
      <c r="A6" s="52"/>
      <c r="B6" s="62"/>
      <c r="C6" s="63"/>
      <c r="D6" s="64"/>
      <c r="E6" s="64"/>
      <c r="F6" s="64"/>
      <c r="G6" s="65"/>
      <c r="H6" s="54"/>
    </row>
    <row r="7" spans="1:8" ht="12" customHeight="1">
      <c r="A7" s="52"/>
      <c r="B7" s="62"/>
      <c r="C7" s="63"/>
      <c r="D7" s="66" t="s">
        <v>25</v>
      </c>
      <c r="E7" s="66" t="s">
        <v>26</v>
      </c>
      <c r="F7" s="67" t="s">
        <v>27</v>
      </c>
      <c r="G7" s="68" t="s">
        <v>27</v>
      </c>
      <c r="H7" s="54"/>
    </row>
    <row r="8" spans="1:8" ht="12" customHeight="1">
      <c r="A8" s="52"/>
      <c r="B8" s="62"/>
      <c r="C8" s="63"/>
      <c r="D8" s="66"/>
      <c r="E8" s="66"/>
      <c r="F8" s="67"/>
      <c r="G8" s="68"/>
      <c r="H8" s="54"/>
    </row>
    <row r="9" spans="1:8" ht="12" customHeight="1">
      <c r="A9" s="52"/>
      <c r="B9" s="69" t="s">
        <v>28</v>
      </c>
      <c r="C9" s="70" t="s">
        <v>29</v>
      </c>
      <c r="D9" s="71"/>
      <c r="E9" s="71"/>
      <c r="F9" s="72">
        <f>D9-E9</f>
        <v>0</v>
      </c>
      <c r="G9" s="73">
        <v>0</v>
      </c>
      <c r="H9" s="54"/>
    </row>
    <row r="10" spans="1:8" ht="12.75" customHeight="1">
      <c r="A10" s="52"/>
      <c r="B10" s="69"/>
      <c r="C10" s="74" t="s">
        <v>30</v>
      </c>
      <c r="D10" s="75">
        <f>SUM(D11:D12)</f>
        <v>0</v>
      </c>
      <c r="E10" s="75">
        <f>SUM(E11:E12)</f>
        <v>0</v>
      </c>
      <c r="F10" s="76">
        <f>SUM(F11:F12)</f>
        <v>0</v>
      </c>
      <c r="G10" s="77">
        <f>SUM(G11+G12)</f>
        <v>0</v>
      </c>
      <c r="H10" s="54"/>
    </row>
    <row r="11" spans="1:8" ht="12" customHeight="1">
      <c r="A11" s="52"/>
      <c r="B11" s="69"/>
      <c r="C11" s="78" t="s">
        <v>31</v>
      </c>
      <c r="D11" s="79"/>
      <c r="E11" s="80"/>
      <c r="F11" s="81">
        <f>+D11-E11</f>
        <v>0</v>
      </c>
      <c r="G11" s="82">
        <v>0</v>
      </c>
      <c r="H11" s="54"/>
    </row>
    <row r="12" spans="1:8" ht="12" customHeight="1">
      <c r="A12" s="52"/>
      <c r="B12" s="69"/>
      <c r="C12" s="83" t="s">
        <v>32</v>
      </c>
      <c r="D12" s="84"/>
      <c r="E12" s="80"/>
      <c r="F12" s="81">
        <f>D12-E12</f>
        <v>0</v>
      </c>
      <c r="G12" s="82">
        <v>0</v>
      </c>
      <c r="H12" s="54"/>
    </row>
    <row r="13" spans="1:8" ht="12" customHeight="1">
      <c r="A13" s="52"/>
      <c r="B13" s="69"/>
      <c r="C13" s="70" t="s">
        <v>33</v>
      </c>
      <c r="D13" s="85">
        <f>SUM(D14:D18)</f>
        <v>0</v>
      </c>
      <c r="E13" s="71">
        <f>SUM(E14:E18)</f>
        <v>0</v>
      </c>
      <c r="F13" s="72">
        <f>SUM(F14:F18)</f>
        <v>0</v>
      </c>
      <c r="G13" s="71">
        <f>SUM(G14:G18)</f>
        <v>0</v>
      </c>
      <c r="H13" s="54"/>
    </row>
    <row r="14" spans="1:8" ht="12" customHeight="1">
      <c r="A14" s="52"/>
      <c r="B14" s="69"/>
      <c r="C14" s="78" t="s">
        <v>34</v>
      </c>
      <c r="D14" s="86"/>
      <c r="E14" s="87"/>
      <c r="F14" s="88">
        <f>(D14-E14)</f>
        <v>0</v>
      </c>
      <c r="G14" s="89">
        <v>0</v>
      </c>
      <c r="H14" s="54"/>
    </row>
    <row r="15" spans="1:8" ht="12" customHeight="1">
      <c r="A15" s="52"/>
      <c r="B15" s="69"/>
      <c r="C15" s="83" t="s">
        <v>35</v>
      </c>
      <c r="D15" s="79"/>
      <c r="E15" s="80"/>
      <c r="F15" s="90">
        <f>(D15-E15)</f>
        <v>0</v>
      </c>
      <c r="G15" s="89">
        <v>0</v>
      </c>
      <c r="H15" s="54"/>
    </row>
    <row r="16" spans="1:8" ht="12" customHeight="1">
      <c r="A16" s="52"/>
      <c r="B16" s="69"/>
      <c r="C16" s="91" t="s">
        <v>36</v>
      </c>
      <c r="D16" s="92"/>
      <c r="E16" s="80"/>
      <c r="F16" s="90">
        <f>(D16-E16)</f>
        <v>0</v>
      </c>
      <c r="G16" s="89">
        <v>0</v>
      </c>
      <c r="H16" s="54"/>
    </row>
    <row r="17" spans="1:8" ht="12" customHeight="1">
      <c r="A17" s="52"/>
      <c r="B17" s="69"/>
      <c r="C17" s="93" t="s">
        <v>37</v>
      </c>
      <c r="D17" s="94"/>
      <c r="E17" s="80"/>
      <c r="F17" s="90">
        <f>(D17-E17)</f>
        <v>0</v>
      </c>
      <c r="G17" s="89">
        <v>0</v>
      </c>
      <c r="H17" s="54"/>
    </row>
    <row r="18" spans="1:8" ht="12.75" customHeight="1">
      <c r="A18" s="52"/>
      <c r="B18" s="69"/>
      <c r="C18" s="83" t="s">
        <v>38</v>
      </c>
      <c r="D18" s="84"/>
      <c r="E18" s="80"/>
      <c r="F18" s="90">
        <f>(D18-E18)</f>
        <v>0</v>
      </c>
      <c r="G18" s="95">
        <v>0</v>
      </c>
      <c r="H18" s="54"/>
    </row>
    <row r="19" spans="1:8" ht="12.75" customHeight="1">
      <c r="A19" s="52"/>
      <c r="B19" s="69"/>
      <c r="C19" s="96" t="s">
        <v>39</v>
      </c>
      <c r="D19" s="97" t="s">
        <v>40</v>
      </c>
      <c r="E19" s="80"/>
      <c r="F19" s="90">
        <f>(D19-E19)</f>
        <v>0</v>
      </c>
      <c r="G19" s="98">
        <v>0</v>
      </c>
      <c r="H19" s="54"/>
    </row>
    <row r="20" spans="1:8" ht="12.75" customHeight="1">
      <c r="A20" s="52"/>
      <c r="B20" s="69"/>
      <c r="C20" s="99" t="s">
        <v>41</v>
      </c>
      <c r="D20" s="100">
        <f>SUM(D9+D10+D13+D19)</f>
        <v>0</v>
      </c>
      <c r="E20" s="101">
        <f>SUM(E9+E10+E13+E19)</f>
        <v>0</v>
      </c>
      <c r="F20" s="102">
        <f>SUM(F9+F10+F13+F19)</f>
        <v>0</v>
      </c>
      <c r="G20" s="101">
        <f>SUM(G9+G10+G13+G19)</f>
        <v>0</v>
      </c>
      <c r="H20" s="54"/>
    </row>
    <row r="21" spans="1:8" ht="12.75" customHeight="1">
      <c r="A21" s="52"/>
      <c r="B21" s="69" t="s">
        <v>42</v>
      </c>
      <c r="C21" s="103" t="s">
        <v>43</v>
      </c>
      <c r="D21" s="71">
        <f>SUM(D22:D23)</f>
        <v>0</v>
      </c>
      <c r="E21" s="71">
        <f>SUM(E22:E23)</f>
        <v>0</v>
      </c>
      <c r="F21" s="85">
        <f>SUM(F22:F23)</f>
        <v>0</v>
      </c>
      <c r="G21" s="104">
        <f>SUM(G22:G23)</f>
        <v>0</v>
      </c>
      <c r="H21" s="54"/>
    </row>
    <row r="22" spans="1:8" ht="12.75" customHeight="1">
      <c r="A22" s="52"/>
      <c r="B22" s="69"/>
      <c r="C22" s="105" t="s">
        <v>44</v>
      </c>
      <c r="D22" s="87"/>
      <c r="E22" s="87"/>
      <c r="F22" s="106">
        <f>+D22-E22</f>
        <v>0</v>
      </c>
      <c r="G22" s="87">
        <v>0</v>
      </c>
      <c r="H22" s="54"/>
    </row>
    <row r="23" spans="1:8" ht="12.75" customHeight="1">
      <c r="A23" s="52"/>
      <c r="B23" s="69"/>
      <c r="C23" s="83" t="s">
        <v>45</v>
      </c>
      <c r="D23" s="79"/>
      <c r="E23" s="80"/>
      <c r="F23" s="107">
        <f>+D23-E23</f>
        <v>0</v>
      </c>
      <c r="G23" s="80">
        <v>0</v>
      </c>
      <c r="H23" s="54"/>
    </row>
    <row r="24" spans="1:8" ht="12.75" customHeight="1">
      <c r="A24" s="52"/>
      <c r="B24" s="69"/>
      <c r="C24" s="108" t="s">
        <v>46</v>
      </c>
      <c r="D24" s="109">
        <f>SUM(D25:D28)</f>
        <v>0</v>
      </c>
      <c r="E24" s="71">
        <f>SUM(E25:E28)</f>
        <v>0</v>
      </c>
      <c r="F24" s="109">
        <f>SUM(F25:F28)</f>
        <v>0</v>
      </c>
      <c r="G24" s="104">
        <f>SUM(G25:G28)</f>
        <v>0</v>
      </c>
      <c r="H24" s="54"/>
    </row>
    <row r="25" spans="1:8" ht="12.75" customHeight="1">
      <c r="A25" s="52"/>
      <c r="B25" s="69"/>
      <c r="C25" s="110" t="s">
        <v>47</v>
      </c>
      <c r="D25" s="111"/>
      <c r="E25" s="87"/>
      <c r="F25" s="88">
        <f>(D25-E25)</f>
        <v>0</v>
      </c>
      <c r="G25" s="87">
        <v>0</v>
      </c>
      <c r="H25" s="54"/>
    </row>
    <row r="26" spans="1:8" ht="12.75" customHeight="1">
      <c r="A26" s="52"/>
      <c r="B26" s="69"/>
      <c r="C26" s="110" t="s">
        <v>48</v>
      </c>
      <c r="D26" s="111"/>
      <c r="E26" s="80"/>
      <c r="F26" s="90">
        <f>(D26-E26)</f>
        <v>0</v>
      </c>
      <c r="G26" s="80">
        <v>0</v>
      </c>
      <c r="H26" s="54"/>
    </row>
    <row r="27" spans="1:8" ht="12.75" customHeight="1">
      <c r="A27" s="52"/>
      <c r="B27" s="69"/>
      <c r="C27" s="110" t="s">
        <v>49</v>
      </c>
      <c r="D27" s="87"/>
      <c r="E27" s="87"/>
      <c r="F27" s="90">
        <f>(D27-E27)</f>
        <v>0</v>
      </c>
      <c r="G27" s="80">
        <v>0</v>
      </c>
      <c r="H27" s="54"/>
    </row>
    <row r="28" spans="1:8" ht="12.75" customHeight="1">
      <c r="A28" s="52"/>
      <c r="B28" s="69"/>
      <c r="C28" s="112" t="s">
        <v>50</v>
      </c>
      <c r="D28" s="113"/>
      <c r="E28" s="113"/>
      <c r="F28" s="114">
        <f>(D28-E28)</f>
        <v>0</v>
      </c>
      <c r="G28" s="115">
        <v>0</v>
      </c>
      <c r="H28" s="54"/>
    </row>
    <row r="29" spans="1:8" ht="12.75" customHeight="1">
      <c r="A29" s="52"/>
      <c r="B29" s="69"/>
      <c r="C29" s="116" t="s">
        <v>51</v>
      </c>
      <c r="D29" s="80"/>
      <c r="E29" s="80"/>
      <c r="F29" s="90">
        <f>(D29-E29)</f>
        <v>0</v>
      </c>
      <c r="G29" s="80">
        <v>0</v>
      </c>
      <c r="H29" s="54"/>
    </row>
    <row r="30" spans="1:8" ht="12.75" customHeight="1">
      <c r="A30" s="52"/>
      <c r="B30" s="69"/>
      <c r="C30" s="99" t="s">
        <v>52</v>
      </c>
      <c r="D30" s="100">
        <f>SUM(D21+D24+D29)</f>
        <v>0</v>
      </c>
      <c r="E30" s="101">
        <f>SUM(E21+E24+E29)</f>
        <v>0</v>
      </c>
      <c r="F30" s="100">
        <f>SUM(F21+F24+F29)</f>
        <v>0</v>
      </c>
      <c r="G30" s="117">
        <f>SUM(G21+G24+G29)</f>
        <v>0</v>
      </c>
      <c r="H30" s="54"/>
    </row>
    <row r="31" spans="1:8" ht="12.75" customHeight="1">
      <c r="A31" s="52"/>
      <c r="B31" s="118" t="s">
        <v>53</v>
      </c>
      <c r="C31" s="70" t="s">
        <v>54</v>
      </c>
      <c r="D31" s="119">
        <f>SUM(D32+D33+D34)</f>
        <v>0</v>
      </c>
      <c r="E31" s="119">
        <f>SUM(E32+E33+E34)</f>
        <v>0</v>
      </c>
      <c r="F31" s="120">
        <f>SUM(F32+F33+F34)</f>
        <v>0</v>
      </c>
      <c r="G31" s="71">
        <f>SUM(G32+G33+G34)</f>
        <v>0</v>
      </c>
      <c r="H31" s="54"/>
    </row>
    <row r="32" spans="1:8" ht="12.75" customHeight="1">
      <c r="A32" s="52"/>
      <c r="B32" s="118"/>
      <c r="C32" s="110" t="s">
        <v>55</v>
      </c>
      <c r="D32" s="111"/>
      <c r="E32" s="87"/>
      <c r="F32" s="88">
        <f>(D32-E32)</f>
        <v>0</v>
      </c>
      <c r="G32" s="87">
        <v>0</v>
      </c>
      <c r="H32" s="54"/>
    </row>
    <row r="33" spans="1:8" ht="12.75" customHeight="1">
      <c r="A33" s="52"/>
      <c r="B33" s="118"/>
      <c r="C33" s="112" t="s">
        <v>56</v>
      </c>
      <c r="D33" s="94"/>
      <c r="E33" s="115"/>
      <c r="F33" s="114">
        <f>(D33-E33)</f>
        <v>0</v>
      </c>
      <c r="G33" s="115">
        <v>0</v>
      </c>
      <c r="H33" s="54"/>
    </row>
    <row r="34" spans="1:8" ht="12.75" customHeight="1">
      <c r="A34" s="52"/>
      <c r="B34" s="118"/>
      <c r="C34" s="121" t="s">
        <v>57</v>
      </c>
      <c r="D34" s="122"/>
      <c r="E34" s="123"/>
      <c r="F34" s="124">
        <f>(D34-E34)</f>
        <v>0</v>
      </c>
      <c r="G34" s="123">
        <v>0</v>
      </c>
      <c r="H34" s="54"/>
    </row>
    <row r="35" spans="1:8" ht="12.75" customHeight="1">
      <c r="A35" s="52"/>
      <c r="B35" s="118"/>
      <c r="C35" s="125" t="s">
        <v>58</v>
      </c>
      <c r="D35" s="126">
        <f>SUM(D32:D34)</f>
        <v>0</v>
      </c>
      <c r="E35" s="127">
        <f>SUM(E32:E34)</f>
        <v>0</v>
      </c>
      <c r="F35" s="128">
        <f>SUM(F32:F34)</f>
        <v>0</v>
      </c>
      <c r="G35" s="129">
        <f>SUM(G32:G34)</f>
        <v>0</v>
      </c>
      <c r="H35" s="54"/>
    </row>
    <row r="36" spans="1:8" ht="12.75" customHeight="1">
      <c r="A36" s="52"/>
      <c r="B36" s="130"/>
      <c r="C36" s="131" t="s">
        <v>59</v>
      </c>
      <c r="D36" s="132">
        <f>SUM(D20+D30+D35)</f>
        <v>0</v>
      </c>
      <c r="E36" s="127">
        <f>SUM(E20+E30+E35)</f>
        <v>0</v>
      </c>
      <c r="F36" s="128">
        <f>SUM(F20+F30+F35)</f>
        <v>0</v>
      </c>
      <c r="G36" s="129">
        <f>SUM(G20+G30+G35)</f>
        <v>0</v>
      </c>
      <c r="H36" s="54"/>
    </row>
    <row r="37" spans="1:8" ht="27.75" customHeight="1">
      <c r="A37" s="52"/>
      <c r="B37" s="133"/>
      <c r="C37" s="54"/>
      <c r="D37" s="55"/>
      <c r="E37" s="55"/>
      <c r="F37" s="55"/>
      <c r="G37" s="55"/>
      <c r="H37" s="54"/>
    </row>
    <row r="38" spans="1:8" ht="12" customHeight="1">
      <c r="A38" s="52"/>
      <c r="B38" s="134"/>
      <c r="C38" s="135" t="s">
        <v>60</v>
      </c>
      <c r="D38" s="135"/>
      <c r="E38" s="135"/>
      <c r="F38" s="136" t="s">
        <v>23</v>
      </c>
      <c r="G38" s="137" t="s">
        <v>61</v>
      </c>
      <c r="H38" s="54"/>
    </row>
    <row r="39" spans="1:8" ht="12" customHeight="1">
      <c r="A39" s="52"/>
      <c r="B39" s="134"/>
      <c r="C39" s="135"/>
      <c r="D39" s="135"/>
      <c r="E39" s="135"/>
      <c r="F39" s="136"/>
      <c r="G39" s="137"/>
      <c r="H39" s="54"/>
    </row>
    <row r="40" spans="1:8" ht="12" customHeight="1">
      <c r="A40" s="52"/>
      <c r="B40" s="138" t="s">
        <v>62</v>
      </c>
      <c r="C40" s="139" t="s">
        <v>63</v>
      </c>
      <c r="D40" s="140"/>
      <c r="E40" s="141"/>
      <c r="F40" s="142">
        <v>0</v>
      </c>
      <c r="G40" s="143">
        <v>0</v>
      </c>
      <c r="H40" s="54"/>
    </row>
    <row r="41" spans="1:8" ht="12" customHeight="1">
      <c r="A41" s="52"/>
      <c r="B41" s="138"/>
      <c r="C41" s="144" t="s">
        <v>64</v>
      </c>
      <c r="D41" s="145"/>
      <c r="E41" s="146"/>
      <c r="F41" s="147"/>
      <c r="G41" s="89"/>
      <c r="H41" s="54"/>
    </row>
    <row r="42" spans="1:8" ht="12" customHeight="1">
      <c r="A42" s="52"/>
      <c r="B42" s="138"/>
      <c r="C42" s="144" t="s">
        <v>65</v>
      </c>
      <c r="D42" s="145"/>
      <c r="E42" s="146"/>
      <c r="F42" s="90"/>
      <c r="G42" s="148"/>
      <c r="H42" s="54"/>
    </row>
    <row r="43" spans="1:8" ht="12" customHeight="1">
      <c r="A43" s="52"/>
      <c r="B43" s="138"/>
      <c r="C43" s="149" t="s">
        <v>66</v>
      </c>
      <c r="D43" s="55"/>
      <c r="E43" s="150"/>
      <c r="F43" s="151"/>
      <c r="G43" s="152"/>
      <c r="H43" s="54"/>
    </row>
    <row r="44" spans="1:8" ht="12" customHeight="1">
      <c r="A44" s="52"/>
      <c r="B44" s="138"/>
      <c r="C44" s="153" t="s">
        <v>67</v>
      </c>
      <c r="D44" s="154"/>
      <c r="E44" s="155"/>
      <c r="F44" s="156"/>
      <c r="G44" s="95">
        <v>0</v>
      </c>
      <c r="H44" s="54"/>
    </row>
    <row r="45" spans="1:8" ht="12" customHeight="1">
      <c r="A45" s="52"/>
      <c r="B45" s="138"/>
      <c r="C45" s="153" t="s">
        <v>68</v>
      </c>
      <c r="D45" s="154"/>
      <c r="E45" s="155"/>
      <c r="F45" s="156"/>
      <c r="G45" s="95">
        <v>0</v>
      </c>
      <c r="H45" s="54"/>
    </row>
    <row r="46" spans="1:8" ht="12" customHeight="1">
      <c r="A46" s="52"/>
      <c r="B46" s="138"/>
      <c r="C46" s="153" t="s">
        <v>69</v>
      </c>
      <c r="D46" s="154"/>
      <c r="E46" s="155"/>
      <c r="F46" s="156"/>
      <c r="G46" s="82">
        <v>0</v>
      </c>
      <c r="H46" s="54"/>
    </row>
    <row r="47" spans="1:8" ht="12" customHeight="1">
      <c r="A47" s="52"/>
      <c r="B47" s="138"/>
      <c r="C47" s="153" t="s">
        <v>70</v>
      </c>
      <c r="D47" s="154"/>
      <c r="E47" s="155"/>
      <c r="F47" s="156"/>
      <c r="G47" s="95">
        <v>0</v>
      </c>
      <c r="H47" s="54"/>
    </row>
    <row r="48" spans="1:8" ht="12" customHeight="1">
      <c r="A48" s="52"/>
      <c r="B48" s="138"/>
      <c r="C48" s="149" t="s">
        <v>71</v>
      </c>
      <c r="D48" s="55"/>
      <c r="E48" s="150"/>
      <c r="F48" s="157">
        <f>CPC!G37</f>
        <v>0</v>
      </c>
      <c r="G48" s="143">
        <f>CPC!H37</f>
        <v>0</v>
      </c>
      <c r="H48" s="54"/>
    </row>
    <row r="49" spans="1:8" ht="12.75" customHeight="1">
      <c r="A49" s="52"/>
      <c r="B49" s="138"/>
      <c r="C49" s="158" t="s">
        <v>72</v>
      </c>
      <c r="D49" s="158"/>
      <c r="E49" s="158"/>
      <c r="F49" s="159">
        <f>SUM(F40:F48)</f>
        <v>0</v>
      </c>
      <c r="G49" s="160">
        <f>SUM(G40:G48)</f>
        <v>0</v>
      </c>
      <c r="H49" s="54"/>
    </row>
    <row r="50" spans="1:8" ht="12.75" customHeight="1">
      <c r="A50" s="52"/>
      <c r="B50" s="138"/>
      <c r="C50" s="161" t="s">
        <v>73</v>
      </c>
      <c r="D50" s="162"/>
      <c r="E50" s="163"/>
      <c r="F50" s="164"/>
      <c r="G50" s="165">
        <v>0</v>
      </c>
      <c r="H50" s="54"/>
    </row>
    <row r="51" spans="1:8" ht="12.75" customHeight="1">
      <c r="A51" s="52"/>
      <c r="B51" s="138"/>
      <c r="C51" s="161" t="s">
        <v>74</v>
      </c>
      <c r="D51" s="166"/>
      <c r="E51" s="163"/>
      <c r="F51" s="164"/>
      <c r="G51" s="165">
        <v>0</v>
      </c>
      <c r="H51" s="54"/>
    </row>
    <row r="52" spans="1:8" ht="12.75" customHeight="1">
      <c r="A52" s="52"/>
      <c r="B52" s="138"/>
      <c r="C52" s="161" t="s">
        <v>75</v>
      </c>
      <c r="D52" s="166"/>
      <c r="E52" s="163"/>
      <c r="F52" s="164"/>
      <c r="G52" s="165">
        <v>0</v>
      </c>
      <c r="H52" s="54"/>
    </row>
    <row r="53" spans="1:8" ht="12.75" customHeight="1">
      <c r="A53" s="52"/>
      <c r="B53" s="138"/>
      <c r="C53" s="158" t="s">
        <v>41</v>
      </c>
      <c r="D53" s="158"/>
      <c r="E53" s="158"/>
      <c r="F53" s="167">
        <f>SUM(F49:F52)</f>
        <v>0</v>
      </c>
      <c r="G53" s="168">
        <f>SUM(G49:G52)</f>
        <v>0</v>
      </c>
      <c r="H53" s="54"/>
    </row>
    <row r="54" spans="1:8" ht="12" customHeight="1">
      <c r="A54" s="52"/>
      <c r="B54" s="169" t="s">
        <v>76</v>
      </c>
      <c r="C54" s="161" t="s">
        <v>77</v>
      </c>
      <c r="D54" s="166"/>
      <c r="E54" s="163"/>
      <c r="F54" s="120">
        <f>SUM(F55:F58)</f>
        <v>0</v>
      </c>
      <c r="G54" s="119">
        <f>SUM(G55:G58)</f>
        <v>0</v>
      </c>
      <c r="H54" s="54"/>
    </row>
    <row r="55" spans="1:8" ht="12" customHeight="1">
      <c r="A55" s="52"/>
      <c r="B55" s="169"/>
      <c r="C55" s="144" t="s">
        <v>78</v>
      </c>
      <c r="D55" s="145"/>
      <c r="E55" s="146"/>
      <c r="F55" s="147"/>
      <c r="G55" s="89">
        <v>0</v>
      </c>
      <c r="H55" s="54"/>
    </row>
    <row r="56" spans="1:8" ht="12" customHeight="1">
      <c r="A56" s="52"/>
      <c r="B56" s="169"/>
      <c r="C56" s="153" t="s">
        <v>79</v>
      </c>
      <c r="D56" s="154"/>
      <c r="E56" s="155"/>
      <c r="F56" s="156"/>
      <c r="G56" s="89">
        <v>0</v>
      </c>
      <c r="H56" s="54"/>
    </row>
    <row r="57" spans="1:8" ht="12" customHeight="1">
      <c r="A57" s="52"/>
      <c r="B57" s="169"/>
      <c r="C57" s="153" t="s">
        <v>80</v>
      </c>
      <c r="D57" s="154"/>
      <c r="E57" s="155"/>
      <c r="F57" s="170"/>
      <c r="G57" s="89">
        <v>0</v>
      </c>
      <c r="H57" s="54"/>
    </row>
    <row r="58" spans="1:8" ht="12" customHeight="1">
      <c r="A58" s="52"/>
      <c r="B58" s="169"/>
      <c r="C58" s="105" t="s">
        <v>81</v>
      </c>
      <c r="D58" s="55"/>
      <c r="E58" s="150"/>
      <c r="F58" s="164"/>
      <c r="G58" s="171">
        <v>0</v>
      </c>
      <c r="H58" s="54"/>
    </row>
    <row r="59" spans="1:8" ht="12.75" customHeight="1">
      <c r="A59" s="52"/>
      <c r="B59" s="169"/>
      <c r="C59" s="172" t="s">
        <v>82</v>
      </c>
      <c r="D59" s="173"/>
      <c r="E59" s="174"/>
      <c r="F59" s="156"/>
      <c r="G59" s="175">
        <v>0</v>
      </c>
      <c r="H59" s="54"/>
    </row>
    <row r="60" spans="1:8" ht="12.75" customHeight="1">
      <c r="A60" s="52"/>
      <c r="B60" s="169"/>
      <c r="C60" s="176" t="s">
        <v>83</v>
      </c>
      <c r="D60" s="176"/>
      <c r="E60" s="176"/>
      <c r="F60" s="167">
        <f>SUM(F54+F59)</f>
        <v>0</v>
      </c>
      <c r="G60" s="168">
        <f>SUM(G54+G59)</f>
        <v>0</v>
      </c>
      <c r="H60" s="54"/>
    </row>
    <row r="61" spans="1:8" ht="12.75" customHeight="1">
      <c r="A61" s="52"/>
      <c r="B61" s="177" t="s">
        <v>53</v>
      </c>
      <c r="C61" s="161" t="s">
        <v>84</v>
      </c>
      <c r="D61" s="55"/>
      <c r="E61" s="150"/>
      <c r="F61" s="151"/>
      <c r="G61" s="152"/>
      <c r="H61" s="54"/>
    </row>
    <row r="62" spans="1:8" ht="12" customHeight="1">
      <c r="A62" s="52"/>
      <c r="B62" s="177"/>
      <c r="C62" s="178" t="s">
        <v>85</v>
      </c>
      <c r="D62" s="145"/>
      <c r="E62" s="146"/>
      <c r="F62" s="147"/>
      <c r="G62" s="89">
        <v>0</v>
      </c>
      <c r="H62" s="54"/>
    </row>
    <row r="63" spans="1:8" ht="12" customHeight="1">
      <c r="A63" s="52"/>
      <c r="B63" s="177"/>
      <c r="C63" s="178" t="s">
        <v>86</v>
      </c>
      <c r="D63" s="154"/>
      <c r="E63" s="155"/>
      <c r="F63" s="156"/>
      <c r="G63" s="95">
        <v>0</v>
      </c>
      <c r="H63" s="54"/>
    </row>
    <row r="64" spans="1:8" ht="12" customHeight="1">
      <c r="A64" s="52"/>
      <c r="B64" s="134"/>
      <c r="C64" s="176" t="s">
        <v>58</v>
      </c>
      <c r="D64" s="176"/>
      <c r="E64" s="176"/>
      <c r="F64" s="167">
        <f>SUM(F62:F63)</f>
        <v>0</v>
      </c>
      <c r="G64" s="179">
        <f>SUM(G62:G63)</f>
        <v>0</v>
      </c>
      <c r="H64" s="54"/>
    </row>
    <row r="65" spans="1:8" ht="12.75" customHeight="1">
      <c r="A65" s="52"/>
      <c r="B65" s="99"/>
      <c r="C65" s="176" t="s">
        <v>59</v>
      </c>
      <c r="D65" s="176"/>
      <c r="E65" s="176"/>
      <c r="F65" s="167">
        <f>SUM(F53+F60+F64)</f>
        <v>0</v>
      </c>
      <c r="G65" s="117">
        <f>SUM(G53+G60+G64)</f>
        <v>0</v>
      </c>
      <c r="H65" s="54"/>
    </row>
    <row r="66" spans="1:8" ht="12.75">
      <c r="A66" s="52"/>
      <c r="B66" s="57"/>
      <c r="C66" s="54"/>
      <c r="D66" s="55"/>
      <c r="E66" s="55"/>
      <c r="F66" s="55"/>
      <c r="G66" s="55"/>
      <c r="H66" s="54"/>
    </row>
    <row r="67" spans="1:8" ht="12.75">
      <c r="A67" s="52"/>
      <c r="B67" s="57"/>
      <c r="C67" s="54"/>
      <c r="D67" s="55"/>
      <c r="E67" s="55"/>
      <c r="F67" s="55"/>
      <c r="G67" s="55"/>
      <c r="H67" s="54"/>
    </row>
  </sheetData>
  <sheetProtection selectLockedCells="1" selectUnlockedCells="1"/>
  <mergeCells count="27">
    <mergeCell ref="E1:G1"/>
    <mergeCell ref="F2:G2"/>
    <mergeCell ref="B3:G3"/>
    <mergeCell ref="E4:G4"/>
    <mergeCell ref="B5:B8"/>
    <mergeCell ref="C5:C8"/>
    <mergeCell ref="D5:F6"/>
    <mergeCell ref="G5:G6"/>
    <mergeCell ref="D7:D8"/>
    <mergeCell ref="E7:E8"/>
    <mergeCell ref="F7:F8"/>
    <mergeCell ref="G7:G8"/>
    <mergeCell ref="B9:B20"/>
    <mergeCell ref="B21:B30"/>
    <mergeCell ref="B31:B35"/>
    <mergeCell ref="B38:B39"/>
    <mergeCell ref="C38:E39"/>
    <mergeCell ref="F38:F39"/>
    <mergeCell ref="G38:G39"/>
    <mergeCell ref="B40:B53"/>
    <mergeCell ref="C49:E49"/>
    <mergeCell ref="C53:E53"/>
    <mergeCell ref="B54:B60"/>
    <mergeCell ref="C60:E60"/>
    <mergeCell ref="B61:B63"/>
    <mergeCell ref="C64:E64"/>
    <mergeCell ref="C65:E65"/>
  </mergeCells>
  <printOptions/>
  <pageMargins left="0.07847222222222222" right="0.07847222222222222" top="0.07847222222222222" bottom="0.07847222222222222" header="0.5118055555555555" footer="0.5118055555555555"/>
  <pageSetup fitToHeight="1" fitToWidth="1"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2"/>
  <sheetViews>
    <sheetView showGridLines="0" showZeros="0" view="pageBreakPreview" zoomScaleSheetLayoutView="100" workbookViewId="0" topLeftCell="A1">
      <selection activeCell="A1" sqref="A1"/>
    </sheetView>
  </sheetViews>
  <sheetFormatPr defaultColWidth="11.421875" defaultRowHeight="12.75"/>
  <cols>
    <col min="1" max="2" width="3.7109375" style="1" customWidth="1"/>
    <col min="3" max="3" width="22.00390625" style="1" customWidth="1"/>
    <col min="4" max="4" width="15.57421875" style="1" customWidth="1"/>
    <col min="5" max="5" width="28.28125" style="1" customWidth="1"/>
    <col min="6" max="6" width="19.7109375" style="1" customWidth="1"/>
    <col min="7" max="7" width="17.140625" style="367" customWidth="1"/>
    <col min="8" max="8" width="18.421875" style="367" customWidth="1"/>
    <col min="9" max="10" width="16.421875" style="1" customWidth="1"/>
    <col min="11" max="11" width="3.7109375" style="1" customWidth="1"/>
    <col min="12" max="16384" width="11.421875" style="1" customWidth="1"/>
  </cols>
  <sheetData>
    <row r="1" spans="1:11" ht="27.75" customHeight="1">
      <c r="A1" s="52"/>
      <c r="B1" s="52" t="s">
        <v>514</v>
      </c>
      <c r="C1" s="52"/>
      <c r="D1" s="52"/>
      <c r="E1" s="52"/>
      <c r="F1" s="52"/>
      <c r="G1" s="397" t="str">
        <f>CONCATENATE("Raison social :",garde!D15)</f>
        <v>Raison social :FITCO SARL</v>
      </c>
      <c r="H1" s="397"/>
      <c r="I1" s="397"/>
      <c r="J1" s="397"/>
      <c r="K1" s="52"/>
    </row>
    <row r="2" spans="1:11" ht="26.25" customHeight="1">
      <c r="A2" s="52"/>
      <c r="B2" s="52"/>
      <c r="C2" s="52"/>
      <c r="D2" s="52"/>
      <c r="E2" s="52"/>
      <c r="F2" s="52"/>
      <c r="G2" s="544"/>
      <c r="H2" s="380"/>
      <c r="I2" s="58" t="str">
        <f>garde!B9</f>
        <v>(Modéle Comptable Simplifié)</v>
      </c>
      <c r="J2" s="58"/>
      <c r="K2" s="52"/>
    </row>
    <row r="3" spans="1:11" ht="27.75" customHeight="1">
      <c r="A3" s="52"/>
      <c r="B3" s="369" t="s">
        <v>515</v>
      </c>
      <c r="C3" s="369"/>
      <c r="D3" s="369"/>
      <c r="E3" s="369"/>
      <c r="F3" s="369"/>
      <c r="G3" s="369"/>
      <c r="H3" s="369"/>
      <c r="I3" s="369"/>
      <c r="J3" s="369"/>
      <c r="K3" s="52"/>
    </row>
    <row r="4" spans="1:11" ht="42" customHeight="1">
      <c r="A4" s="52"/>
      <c r="B4" s="52" t="str">
        <f>CONCATENATE("Patente : ",garde!D17)</f>
        <v>Patente : 32104787</v>
      </c>
      <c r="C4" s="52"/>
      <c r="D4" s="52"/>
      <c r="E4" s="52"/>
      <c r="F4" s="52"/>
      <c r="G4" s="380"/>
      <c r="H4" s="401" t="str">
        <f>CONCATENATE("Exercice ",garde!E11)</f>
        <v>Exercice du 01/01/2009 au 31/12/2009</v>
      </c>
      <c r="I4" s="401"/>
      <c r="J4" s="401"/>
      <c r="K4" s="52"/>
    </row>
    <row r="5" spans="1:11" ht="12.75" customHeight="1">
      <c r="A5" s="52"/>
      <c r="B5" s="352" t="s">
        <v>516</v>
      </c>
      <c r="C5" s="352"/>
      <c r="D5" s="352" t="s">
        <v>517</v>
      </c>
      <c r="E5" s="352" t="s">
        <v>518</v>
      </c>
      <c r="F5" s="352" t="s">
        <v>519</v>
      </c>
      <c r="G5" s="545" t="s">
        <v>520</v>
      </c>
      <c r="H5" s="545" t="s">
        <v>521</v>
      </c>
      <c r="I5" s="402" t="s">
        <v>522</v>
      </c>
      <c r="J5" s="402"/>
      <c r="K5" s="52"/>
    </row>
    <row r="6" spans="1:11" ht="12.75">
      <c r="A6" s="52"/>
      <c r="B6" s="352"/>
      <c r="C6" s="352"/>
      <c r="D6" s="352"/>
      <c r="E6" s="352"/>
      <c r="F6" s="352"/>
      <c r="G6" s="545"/>
      <c r="H6" s="545"/>
      <c r="I6" s="402"/>
      <c r="J6" s="402"/>
      <c r="K6" s="52"/>
    </row>
    <row r="7" spans="1:11" ht="12.75">
      <c r="A7" s="52"/>
      <c r="B7" s="352"/>
      <c r="C7" s="352"/>
      <c r="D7" s="352"/>
      <c r="E7" s="352"/>
      <c r="F7" s="352"/>
      <c r="G7" s="545"/>
      <c r="H7" s="545"/>
      <c r="I7" s="402"/>
      <c r="J7" s="402"/>
      <c r="K7" s="52"/>
    </row>
    <row r="8" spans="1:11" ht="12.75" customHeight="1">
      <c r="A8" s="52"/>
      <c r="B8" s="352"/>
      <c r="C8" s="352"/>
      <c r="D8" s="352"/>
      <c r="E8" s="352"/>
      <c r="F8" s="352"/>
      <c r="G8" s="545"/>
      <c r="H8" s="545"/>
      <c r="I8" s="546" t="s">
        <v>523</v>
      </c>
      <c r="J8" s="546" t="s">
        <v>524</v>
      </c>
      <c r="K8" s="52"/>
    </row>
    <row r="9" spans="1:11" ht="12.75">
      <c r="A9" s="52"/>
      <c r="B9" s="352"/>
      <c r="C9" s="352"/>
      <c r="D9" s="352"/>
      <c r="E9" s="352"/>
      <c r="F9" s="352"/>
      <c r="G9" s="545"/>
      <c r="H9" s="545"/>
      <c r="I9" s="546"/>
      <c r="J9" s="546"/>
      <c r="K9" s="52"/>
    </row>
    <row r="10" spans="1:11" ht="12.75">
      <c r="A10" s="52"/>
      <c r="B10" s="356">
        <v>1</v>
      </c>
      <c r="C10" s="356"/>
      <c r="D10" s="356">
        <v>2</v>
      </c>
      <c r="E10" s="356">
        <v>3</v>
      </c>
      <c r="F10" s="356">
        <v>4</v>
      </c>
      <c r="G10" s="547">
        <v>5</v>
      </c>
      <c r="H10" s="547">
        <v>6</v>
      </c>
      <c r="I10" s="356">
        <v>7</v>
      </c>
      <c r="J10" s="356">
        <v>8</v>
      </c>
      <c r="K10" s="52"/>
    </row>
    <row r="11" spans="1:11" ht="12.75">
      <c r="A11" s="52"/>
      <c r="B11" s="548"/>
      <c r="C11" s="548"/>
      <c r="D11" s="302"/>
      <c r="E11" s="302"/>
      <c r="F11" s="302"/>
      <c r="G11" s="302"/>
      <c r="H11" s="549"/>
      <c r="I11" s="550"/>
      <c r="J11" s="302"/>
      <c r="K11" s="52"/>
    </row>
    <row r="12" spans="1:11" ht="12.75">
      <c r="A12" s="52"/>
      <c r="B12" s="551"/>
      <c r="C12" s="551"/>
      <c r="D12" s="288"/>
      <c r="E12" s="288"/>
      <c r="F12" s="288"/>
      <c r="G12" s="288"/>
      <c r="H12" s="549"/>
      <c r="I12" s="288"/>
      <c r="J12" s="288"/>
      <c r="K12" s="52"/>
    </row>
    <row r="13" spans="1:11" ht="12.75">
      <c r="A13" s="52"/>
      <c r="B13" s="551"/>
      <c r="C13" s="551"/>
      <c r="D13" s="288"/>
      <c r="E13" s="288"/>
      <c r="F13" s="288"/>
      <c r="G13" s="288"/>
      <c r="H13" s="549"/>
      <c r="I13" s="322"/>
      <c r="J13" s="288"/>
      <c r="K13" s="52"/>
    </row>
    <row r="14" spans="1:11" ht="12.75">
      <c r="A14" s="52"/>
      <c r="B14" s="551"/>
      <c r="C14" s="551"/>
      <c r="D14" s="288"/>
      <c r="E14" s="551"/>
      <c r="F14" s="551"/>
      <c r="G14" s="551"/>
      <c r="H14" s="551"/>
      <c r="I14" s="551"/>
      <c r="J14" s="288"/>
      <c r="K14" s="52"/>
    </row>
    <row r="15" spans="1:11" ht="12.75">
      <c r="A15" s="52"/>
      <c r="B15" s="551"/>
      <c r="C15" s="551"/>
      <c r="D15" s="551"/>
      <c r="E15" s="551"/>
      <c r="F15" s="551"/>
      <c r="G15" s="551"/>
      <c r="H15" s="551"/>
      <c r="I15" s="551"/>
      <c r="J15" s="288"/>
      <c r="K15" s="52"/>
    </row>
    <row r="16" spans="1:11" ht="12.75">
      <c r="A16" s="52"/>
      <c r="B16" s="551"/>
      <c r="C16" s="551"/>
      <c r="D16" s="551"/>
      <c r="E16" s="551"/>
      <c r="F16" s="551"/>
      <c r="G16" s="551"/>
      <c r="H16" s="551"/>
      <c r="I16" s="551"/>
      <c r="J16" s="288"/>
      <c r="K16" s="52"/>
    </row>
    <row r="17" spans="1:11" ht="12.75">
      <c r="A17" s="52"/>
      <c r="B17" s="551"/>
      <c r="C17" s="551"/>
      <c r="D17" s="551"/>
      <c r="E17" s="551"/>
      <c r="F17" s="551"/>
      <c r="G17" s="551"/>
      <c r="H17" s="551"/>
      <c r="I17" s="551"/>
      <c r="J17" s="288"/>
      <c r="K17" s="52"/>
    </row>
    <row r="18" spans="1:11" ht="12.75">
      <c r="A18" s="52"/>
      <c r="B18" s="551"/>
      <c r="C18" s="551"/>
      <c r="D18" s="551"/>
      <c r="E18" s="551"/>
      <c r="F18" s="551"/>
      <c r="G18" s="551"/>
      <c r="H18" s="551"/>
      <c r="I18" s="551"/>
      <c r="J18" s="288"/>
      <c r="K18" s="52"/>
    </row>
    <row r="19" spans="1:11" ht="12.75">
      <c r="A19" s="52"/>
      <c r="B19" s="551"/>
      <c r="C19" s="551"/>
      <c r="D19" s="551"/>
      <c r="E19" s="551"/>
      <c r="F19" s="551"/>
      <c r="G19" s="551"/>
      <c r="H19" s="551"/>
      <c r="I19" s="551"/>
      <c r="J19" s="288"/>
      <c r="K19" s="52"/>
    </row>
    <row r="20" spans="1:11" ht="12.75">
      <c r="A20" s="52"/>
      <c r="B20" s="551"/>
      <c r="C20" s="551"/>
      <c r="D20" s="551"/>
      <c r="E20" s="551"/>
      <c r="F20" s="551"/>
      <c r="G20" s="551"/>
      <c r="H20" s="551"/>
      <c r="I20" s="551"/>
      <c r="J20" s="288"/>
      <c r="K20" s="52"/>
    </row>
    <row r="21" spans="1:11" ht="12.75">
      <c r="A21" s="52"/>
      <c r="B21" s="551"/>
      <c r="C21" s="551"/>
      <c r="D21" s="551"/>
      <c r="E21" s="551"/>
      <c r="F21" s="551"/>
      <c r="G21" s="551"/>
      <c r="H21" s="551"/>
      <c r="I21" s="551"/>
      <c r="J21" s="288"/>
      <c r="K21" s="52"/>
    </row>
    <row r="22" spans="1:11" ht="12.75">
      <c r="A22" s="52"/>
      <c r="B22" s="551"/>
      <c r="C22" s="551"/>
      <c r="D22" s="288"/>
      <c r="E22" s="551"/>
      <c r="F22" s="551"/>
      <c r="G22" s="551"/>
      <c r="H22" s="288"/>
      <c r="I22" s="551"/>
      <c r="J22" s="288"/>
      <c r="K22" s="52"/>
    </row>
    <row r="23" spans="1:11" ht="12.75">
      <c r="A23" s="52"/>
      <c r="B23" s="551"/>
      <c r="C23" s="551"/>
      <c r="D23" s="288"/>
      <c r="E23" s="288"/>
      <c r="F23" s="288"/>
      <c r="G23" s="288"/>
      <c r="H23" s="549"/>
      <c r="I23" s="288"/>
      <c r="J23" s="288"/>
      <c r="K23" s="52"/>
    </row>
    <row r="24" spans="1:11" ht="12.75">
      <c r="A24" s="52"/>
      <c r="B24" s="551"/>
      <c r="C24" s="551"/>
      <c r="D24" s="288"/>
      <c r="E24" s="288"/>
      <c r="F24" s="288"/>
      <c r="G24" s="288"/>
      <c r="H24" s="549"/>
      <c r="I24" s="288"/>
      <c r="J24" s="288"/>
      <c r="K24" s="52"/>
    </row>
    <row r="25" spans="1:11" ht="12.75">
      <c r="A25" s="52"/>
      <c r="B25" s="551"/>
      <c r="C25" s="551"/>
      <c r="D25" s="288"/>
      <c r="E25" s="288"/>
      <c r="F25" s="288"/>
      <c r="G25" s="288"/>
      <c r="H25" s="549"/>
      <c r="I25" s="288"/>
      <c r="J25" s="288"/>
      <c r="K25" s="52"/>
    </row>
    <row r="26" spans="1:11" ht="12.75">
      <c r="A26" s="52"/>
      <c r="B26" s="551"/>
      <c r="C26" s="551"/>
      <c r="D26" s="288"/>
      <c r="E26" s="288"/>
      <c r="F26" s="288"/>
      <c r="G26" s="288"/>
      <c r="H26" s="549"/>
      <c r="I26" s="288"/>
      <c r="J26" s="288"/>
      <c r="K26" s="52"/>
    </row>
    <row r="27" spans="1:11" ht="12.75">
      <c r="A27" s="52"/>
      <c r="B27" s="551"/>
      <c r="C27" s="551"/>
      <c r="D27" s="288"/>
      <c r="E27" s="288"/>
      <c r="F27" s="288"/>
      <c r="G27" s="288"/>
      <c r="H27" s="549"/>
      <c r="I27" s="288"/>
      <c r="J27" s="288"/>
      <c r="K27" s="52"/>
    </row>
    <row r="28" spans="1:11" ht="12.75">
      <c r="A28" s="52"/>
      <c r="B28" s="551"/>
      <c r="C28" s="551"/>
      <c r="D28" s="288"/>
      <c r="E28" s="288"/>
      <c r="F28" s="288"/>
      <c r="G28" s="288"/>
      <c r="H28" s="549"/>
      <c r="I28" s="288"/>
      <c r="J28" s="288"/>
      <c r="K28" s="52"/>
    </row>
    <row r="29" spans="1:11" ht="12.75">
      <c r="A29" s="52"/>
      <c r="B29" s="551"/>
      <c r="C29" s="551"/>
      <c r="D29" s="288"/>
      <c r="E29" s="288"/>
      <c r="F29" s="288"/>
      <c r="G29" s="288"/>
      <c r="H29" s="549"/>
      <c r="I29" s="288"/>
      <c r="J29" s="288"/>
      <c r="K29" s="52"/>
    </row>
    <row r="30" spans="1:11" ht="12.75">
      <c r="A30" s="52"/>
      <c r="B30" s="551"/>
      <c r="C30" s="551"/>
      <c r="D30" s="288"/>
      <c r="E30" s="288"/>
      <c r="F30" s="288"/>
      <c r="G30" s="288"/>
      <c r="H30" s="549"/>
      <c r="I30" s="288"/>
      <c r="J30" s="288"/>
      <c r="K30" s="52"/>
    </row>
    <row r="31" spans="1:11" ht="12.75">
      <c r="A31" s="52"/>
      <c r="B31" s="551"/>
      <c r="C31" s="551"/>
      <c r="D31" s="288"/>
      <c r="E31" s="288"/>
      <c r="F31" s="288"/>
      <c r="G31" s="288"/>
      <c r="H31" s="549"/>
      <c r="I31" s="288"/>
      <c r="J31" s="288"/>
      <c r="K31" s="52"/>
    </row>
    <row r="32" spans="1:11" ht="12.75">
      <c r="A32" s="52"/>
      <c r="B32" s="551"/>
      <c r="C32" s="551"/>
      <c r="D32" s="288"/>
      <c r="E32" s="288"/>
      <c r="F32" s="288"/>
      <c r="G32" s="288"/>
      <c r="H32" s="549"/>
      <c r="I32" s="288"/>
      <c r="J32" s="288"/>
      <c r="K32" s="52"/>
    </row>
    <row r="33" spans="1:11" ht="12.75">
      <c r="A33" s="52"/>
      <c r="B33" s="551"/>
      <c r="C33" s="551"/>
      <c r="D33" s="288"/>
      <c r="E33" s="288"/>
      <c r="F33" s="288"/>
      <c r="G33" s="288"/>
      <c r="H33" s="549"/>
      <c r="I33" s="288"/>
      <c r="J33" s="288"/>
      <c r="K33" s="52"/>
    </row>
    <row r="34" spans="1:11" ht="12.75">
      <c r="A34" s="52"/>
      <c r="B34" s="551"/>
      <c r="C34" s="551"/>
      <c r="D34" s="288"/>
      <c r="E34" s="288"/>
      <c r="F34" s="288"/>
      <c r="G34" s="288"/>
      <c r="H34" s="549"/>
      <c r="I34" s="288"/>
      <c r="J34" s="288"/>
      <c r="K34" s="52"/>
    </row>
    <row r="35" spans="1:11" ht="12.75">
      <c r="A35" s="52"/>
      <c r="B35" s="551"/>
      <c r="C35" s="551"/>
      <c r="D35" s="288"/>
      <c r="E35" s="288"/>
      <c r="F35" s="288"/>
      <c r="G35" s="288"/>
      <c r="H35" s="549"/>
      <c r="I35" s="288"/>
      <c r="J35" s="288"/>
      <c r="K35" s="52"/>
    </row>
    <row r="36" spans="1:11" ht="12.75">
      <c r="A36" s="52"/>
      <c r="B36" s="551"/>
      <c r="C36" s="551"/>
      <c r="D36" s="288"/>
      <c r="E36" s="288"/>
      <c r="F36" s="288"/>
      <c r="G36" s="288"/>
      <c r="H36" s="549"/>
      <c r="I36" s="288"/>
      <c r="J36" s="288"/>
      <c r="K36" s="52"/>
    </row>
    <row r="37" spans="1:11" ht="12.75">
      <c r="A37" s="52"/>
      <c r="B37" s="551"/>
      <c r="C37" s="551"/>
      <c r="D37" s="288"/>
      <c r="E37" s="288"/>
      <c r="F37" s="288"/>
      <c r="G37" s="288"/>
      <c r="H37" s="549"/>
      <c r="I37" s="288"/>
      <c r="J37" s="288"/>
      <c r="K37" s="52"/>
    </row>
    <row r="38" spans="1:11" ht="12.75">
      <c r="A38" s="52"/>
      <c r="B38" s="551"/>
      <c r="C38" s="551"/>
      <c r="D38" s="288"/>
      <c r="E38" s="288"/>
      <c r="F38" s="288"/>
      <c r="G38" s="288"/>
      <c r="H38" s="549"/>
      <c r="I38" s="288"/>
      <c r="J38" s="288"/>
      <c r="K38" s="52"/>
    </row>
    <row r="39" spans="1:11" ht="12.75">
      <c r="A39" s="52"/>
      <c r="B39" s="551"/>
      <c r="C39" s="551"/>
      <c r="D39" s="288"/>
      <c r="E39" s="288"/>
      <c r="F39" s="288"/>
      <c r="G39" s="288"/>
      <c r="H39" s="549"/>
      <c r="I39" s="288"/>
      <c r="J39" s="288"/>
      <c r="K39" s="52"/>
    </row>
    <row r="40" spans="1:11" ht="12.75">
      <c r="A40" s="52"/>
      <c r="B40" s="551"/>
      <c r="C40" s="551"/>
      <c r="D40" s="288"/>
      <c r="E40" s="288"/>
      <c r="F40" s="288"/>
      <c r="G40" s="288"/>
      <c r="H40" s="549"/>
      <c r="I40" s="297"/>
      <c r="J40" s="297"/>
      <c r="K40" s="52"/>
    </row>
    <row r="41" spans="1:11" ht="12.75">
      <c r="A41" s="52"/>
      <c r="B41" s="388" t="s">
        <v>525</v>
      </c>
      <c r="C41" s="388"/>
      <c r="D41" s="388"/>
      <c r="E41" s="388"/>
      <c r="F41" s="552">
        <f>SUM(F11:F40)</f>
        <v>0</v>
      </c>
      <c r="G41" s="294">
        <f>SUM(G11:G40)</f>
        <v>0</v>
      </c>
      <c r="H41" s="294">
        <f>SUM(H11:H40)</f>
        <v>0</v>
      </c>
      <c r="I41" s="294">
        <f>SUM(I11:I40)</f>
        <v>0</v>
      </c>
      <c r="J41" s="294">
        <f>SUM(J11:J40)</f>
        <v>0</v>
      </c>
      <c r="K41" s="52"/>
    </row>
    <row r="42" spans="1:11" ht="12.75">
      <c r="A42" s="52"/>
      <c r="B42" s="52"/>
      <c r="C42" s="52"/>
      <c r="D42" s="52"/>
      <c r="E42" s="52"/>
      <c r="F42" s="52"/>
      <c r="G42" s="380"/>
      <c r="H42" s="380"/>
      <c r="I42" s="52"/>
      <c r="J42" s="52"/>
      <c r="K42" s="52"/>
    </row>
    <row r="43" spans="1:11" ht="12.75">
      <c r="A43" s="52"/>
      <c r="B43" s="535" t="s">
        <v>526</v>
      </c>
      <c r="C43" s="535"/>
      <c r="D43" s="52"/>
      <c r="E43" s="52"/>
      <c r="F43" s="52"/>
      <c r="G43" s="380"/>
      <c r="H43" s="380"/>
      <c r="I43" s="52"/>
      <c r="J43" s="52"/>
      <c r="K43" s="52"/>
    </row>
    <row r="44" spans="1:11" ht="12.75">
      <c r="A44" s="52"/>
      <c r="B44" s="535" t="s">
        <v>527</v>
      </c>
      <c r="C44" s="535"/>
      <c r="D44" s="52"/>
      <c r="E44" s="52"/>
      <c r="F44" s="52"/>
      <c r="G44" s="380"/>
      <c r="H44" s="380"/>
      <c r="I44" s="52"/>
      <c r="J44" s="52"/>
      <c r="K44" s="52"/>
    </row>
    <row r="45" spans="1:11" ht="12.75">
      <c r="A45" s="52"/>
      <c r="B45" s="52"/>
      <c r="C45" s="52"/>
      <c r="D45" s="52"/>
      <c r="E45" s="52"/>
      <c r="F45" s="52"/>
      <c r="G45" s="380"/>
      <c r="H45" s="380"/>
      <c r="I45" s="52"/>
      <c r="J45" s="52"/>
      <c r="K45" s="52"/>
    </row>
    <row r="50" spans="2:10" ht="12.75">
      <c r="B50"/>
      <c r="C50"/>
      <c r="D50"/>
      <c r="E50"/>
      <c r="F50"/>
      <c r="G50"/>
      <c r="H50"/>
      <c r="I50"/>
      <c r="J50"/>
    </row>
    <row r="51" spans="2:10" ht="12.75">
      <c r="B51"/>
      <c r="C51"/>
      <c r="D51"/>
      <c r="E51"/>
      <c r="F51"/>
      <c r="G51"/>
      <c r="H51"/>
      <c r="I51"/>
      <c r="J51"/>
    </row>
    <row r="52" spans="2:10" ht="12.75">
      <c r="B52"/>
      <c r="C52"/>
      <c r="D52"/>
      <c r="E52"/>
      <c r="F52"/>
      <c r="G52"/>
      <c r="H52"/>
      <c r="I52"/>
      <c r="J52"/>
    </row>
    <row r="53" spans="2:10" ht="12.75">
      <c r="B53"/>
      <c r="C53"/>
      <c r="D53"/>
      <c r="E53"/>
      <c r="F53"/>
      <c r="G53"/>
      <c r="H53"/>
      <c r="I53"/>
      <c r="J53"/>
    </row>
    <row r="54" spans="2:10" ht="12.75">
      <c r="B54"/>
      <c r="C54"/>
      <c r="D54"/>
      <c r="E54"/>
      <c r="F54"/>
      <c r="G54"/>
      <c r="H54"/>
      <c r="I54"/>
      <c r="J54"/>
    </row>
    <row r="55" spans="2:10" ht="12.75">
      <c r="B55"/>
      <c r="C55"/>
      <c r="D55"/>
      <c r="E55"/>
      <c r="F55"/>
      <c r="G55"/>
      <c r="H55"/>
      <c r="I55"/>
      <c r="J55"/>
    </row>
    <row r="56" spans="2:10" ht="12.75">
      <c r="B56"/>
      <c r="C56"/>
      <c r="D56"/>
      <c r="E56"/>
      <c r="F56"/>
      <c r="G56"/>
      <c r="H56"/>
      <c r="I56"/>
      <c r="J56"/>
    </row>
    <row r="57" spans="2:10" ht="12.75">
      <c r="B57"/>
      <c r="C57"/>
      <c r="D57"/>
      <c r="E57"/>
      <c r="F57"/>
      <c r="G57"/>
      <c r="H57"/>
      <c r="I57"/>
      <c r="J57"/>
    </row>
    <row r="58" spans="2:10" ht="12.75">
      <c r="B58"/>
      <c r="C58"/>
      <c r="D58"/>
      <c r="E58"/>
      <c r="F58"/>
      <c r="G58"/>
      <c r="H58"/>
      <c r="I58"/>
      <c r="J58"/>
    </row>
    <row r="59" spans="2:10" ht="12.75">
      <c r="B59"/>
      <c r="C59"/>
      <c r="D59"/>
      <c r="E59"/>
      <c r="F59"/>
      <c r="G59"/>
      <c r="H59"/>
      <c r="I59"/>
      <c r="J59"/>
    </row>
    <row r="60" spans="2:10" ht="12.75">
      <c r="B60"/>
      <c r="C60"/>
      <c r="D60"/>
      <c r="E60"/>
      <c r="F60"/>
      <c r="G60"/>
      <c r="H60"/>
      <c r="I60"/>
      <c r="J60"/>
    </row>
    <row r="61" spans="2:10" ht="12.75">
      <c r="B61"/>
      <c r="C61"/>
      <c r="D61"/>
      <c r="E61"/>
      <c r="F61"/>
      <c r="G61"/>
      <c r="H61"/>
      <c r="I61"/>
      <c r="J61"/>
    </row>
    <row r="62" spans="2:10" ht="12.75">
      <c r="B62"/>
      <c r="C62"/>
      <c r="D62"/>
      <c r="E62"/>
      <c r="F62"/>
      <c r="G62"/>
      <c r="H62"/>
      <c r="I62"/>
      <c r="J62"/>
    </row>
    <row r="63" spans="2:10" ht="12.75">
      <c r="B63"/>
      <c r="C63"/>
      <c r="D63"/>
      <c r="E63"/>
      <c r="F63"/>
      <c r="G63"/>
      <c r="H63"/>
      <c r="I63"/>
      <c r="J63"/>
    </row>
    <row r="64" spans="2:10" ht="12.75">
      <c r="B64"/>
      <c r="C64"/>
      <c r="D64"/>
      <c r="E64"/>
      <c r="F64"/>
      <c r="G64"/>
      <c r="H64"/>
      <c r="I64"/>
      <c r="J64"/>
    </row>
    <row r="65" spans="2:10" ht="12.75">
      <c r="B65"/>
      <c r="C65"/>
      <c r="D65"/>
      <c r="E65"/>
      <c r="F65"/>
      <c r="G65"/>
      <c r="H65"/>
      <c r="I65"/>
      <c r="J65"/>
    </row>
    <row r="66" spans="2:10" ht="12.75">
      <c r="B66"/>
      <c r="C66"/>
      <c r="D66"/>
      <c r="E66"/>
      <c r="F66"/>
      <c r="G66"/>
      <c r="H66"/>
      <c r="I66"/>
      <c r="J66"/>
    </row>
    <row r="67" spans="2:10" ht="12.75">
      <c r="B67"/>
      <c r="C67"/>
      <c r="D67"/>
      <c r="E67"/>
      <c r="F67"/>
      <c r="G67"/>
      <c r="H67"/>
      <c r="I67"/>
      <c r="J67"/>
    </row>
    <row r="68" spans="2:10" ht="12.75">
      <c r="B68"/>
      <c r="C68"/>
      <c r="D68"/>
      <c r="E68"/>
      <c r="F68"/>
      <c r="G68"/>
      <c r="H68"/>
      <c r="I68"/>
      <c r="J68"/>
    </row>
    <row r="69" spans="2:10" ht="12.75">
      <c r="B69"/>
      <c r="C69"/>
      <c r="D69"/>
      <c r="E69"/>
      <c r="F69"/>
      <c r="G69"/>
      <c r="H69"/>
      <c r="I69"/>
      <c r="J69"/>
    </row>
    <row r="70" spans="2:10" ht="12.75">
      <c r="B70"/>
      <c r="C70"/>
      <c r="D70"/>
      <c r="E70"/>
      <c r="F70"/>
      <c r="G70"/>
      <c r="H70"/>
      <c r="I70"/>
      <c r="J70"/>
    </row>
    <row r="71" spans="2:10" ht="12.75">
      <c r="B71"/>
      <c r="C71"/>
      <c r="D71"/>
      <c r="E71"/>
      <c r="F71"/>
      <c r="G71"/>
      <c r="H71"/>
      <c r="I71"/>
      <c r="J71"/>
    </row>
    <row r="72" spans="2:10" ht="12.75">
      <c r="B72"/>
      <c r="C72"/>
      <c r="D72"/>
      <c r="E72"/>
      <c r="F72"/>
      <c r="G72"/>
      <c r="H72"/>
      <c r="I72"/>
      <c r="J72"/>
    </row>
    <row r="73" spans="2:10" ht="12.75">
      <c r="B73"/>
      <c r="C73"/>
      <c r="D73"/>
      <c r="E73"/>
      <c r="F73"/>
      <c r="G73"/>
      <c r="H73"/>
      <c r="I73"/>
      <c r="J73"/>
    </row>
    <row r="74" spans="2:10" ht="12.75">
      <c r="B74"/>
      <c r="C74"/>
      <c r="D74"/>
      <c r="E74"/>
      <c r="F74"/>
      <c r="G74"/>
      <c r="H74"/>
      <c r="I74"/>
      <c r="J74"/>
    </row>
    <row r="75" spans="2:10" ht="12.75">
      <c r="B75"/>
      <c r="C75"/>
      <c r="D75"/>
      <c r="E75"/>
      <c r="F75"/>
      <c r="G75"/>
      <c r="H75"/>
      <c r="I75"/>
      <c r="J75"/>
    </row>
    <row r="76" spans="2:10" ht="12.75">
      <c r="B76"/>
      <c r="C76"/>
      <c r="D76"/>
      <c r="E76"/>
      <c r="F76"/>
      <c r="G76"/>
      <c r="H76"/>
      <c r="I76"/>
      <c r="J76"/>
    </row>
    <row r="77" spans="2:10" ht="12.75">
      <c r="B77"/>
      <c r="C77"/>
      <c r="D77"/>
      <c r="E77"/>
      <c r="F77"/>
      <c r="G77"/>
      <c r="H77"/>
      <c r="I77"/>
      <c r="J77"/>
    </row>
    <row r="78" spans="2:10" ht="12.75">
      <c r="B78"/>
      <c r="C78"/>
      <c r="D78"/>
      <c r="E78"/>
      <c r="F78"/>
      <c r="G78"/>
      <c r="H78"/>
      <c r="I78"/>
      <c r="J78"/>
    </row>
    <row r="79" spans="2:10" ht="12.75">
      <c r="B79"/>
      <c r="C79"/>
      <c r="D79"/>
      <c r="E79"/>
      <c r="F79"/>
      <c r="G79"/>
      <c r="H79"/>
      <c r="I79"/>
      <c r="J79"/>
    </row>
    <row r="80" spans="2:10" ht="12.75">
      <c r="B80"/>
      <c r="C80"/>
      <c r="D80"/>
      <c r="E80"/>
      <c r="F80"/>
      <c r="G80"/>
      <c r="H80"/>
      <c r="I80"/>
      <c r="J80"/>
    </row>
    <row r="81" spans="2:10" ht="12.75">
      <c r="B81"/>
      <c r="C81"/>
      <c r="D81"/>
      <c r="E81"/>
      <c r="F81"/>
      <c r="G81"/>
      <c r="H81"/>
      <c r="I81"/>
      <c r="J81"/>
    </row>
    <row r="82" spans="2:10" ht="12.75">
      <c r="B82"/>
      <c r="C82"/>
      <c r="D82"/>
      <c r="E82"/>
      <c r="F82"/>
      <c r="G82"/>
      <c r="H82"/>
      <c r="I82"/>
      <c r="J82"/>
    </row>
    <row r="83" spans="2:10" ht="12.75">
      <c r="B83"/>
      <c r="C83"/>
      <c r="D83"/>
      <c r="E83"/>
      <c r="F83"/>
      <c r="G83"/>
      <c r="H83"/>
      <c r="I83"/>
      <c r="J83"/>
    </row>
    <row r="84" spans="2:10" ht="12.75">
      <c r="B84"/>
      <c r="C84"/>
      <c r="D84"/>
      <c r="E84"/>
      <c r="F84"/>
      <c r="G84"/>
      <c r="H84"/>
      <c r="I84"/>
      <c r="J84"/>
    </row>
    <row r="85" spans="2:10" ht="12.75">
      <c r="B85"/>
      <c r="C85"/>
      <c r="D85"/>
      <c r="E85"/>
      <c r="F85"/>
      <c r="G85"/>
      <c r="H85"/>
      <c r="I85"/>
      <c r="J85"/>
    </row>
    <row r="86" spans="2:10" ht="12.75">
      <c r="B86"/>
      <c r="C86"/>
      <c r="D86"/>
      <c r="E86"/>
      <c r="F86"/>
      <c r="G86"/>
      <c r="H86"/>
      <c r="I86"/>
      <c r="J86"/>
    </row>
    <row r="87" spans="2:10" ht="12.75">
      <c r="B87"/>
      <c r="C87"/>
      <c r="D87"/>
      <c r="E87"/>
      <c r="F87"/>
      <c r="G87"/>
      <c r="H87"/>
      <c r="I87"/>
      <c r="J87"/>
    </row>
    <row r="88" spans="2:10" ht="12.75">
      <c r="B88"/>
      <c r="C88"/>
      <c r="D88"/>
      <c r="E88"/>
      <c r="F88"/>
      <c r="G88"/>
      <c r="H88"/>
      <c r="I88"/>
      <c r="J88"/>
    </row>
    <row r="89" spans="2:10" ht="12.75">
      <c r="B89"/>
      <c r="C89"/>
      <c r="D89"/>
      <c r="E89"/>
      <c r="F89"/>
      <c r="G89"/>
      <c r="H89"/>
      <c r="I89"/>
      <c r="J89"/>
    </row>
    <row r="90" spans="2:10" ht="12.75">
      <c r="B90"/>
      <c r="C90"/>
      <c r="D90"/>
      <c r="E90"/>
      <c r="F90"/>
      <c r="G90"/>
      <c r="H90"/>
      <c r="I90"/>
      <c r="J90"/>
    </row>
    <row r="91" spans="2:10" ht="12.75">
      <c r="B91"/>
      <c r="C91"/>
      <c r="D91"/>
      <c r="E91"/>
      <c r="F91"/>
      <c r="G91"/>
      <c r="H91"/>
      <c r="I91"/>
      <c r="J91"/>
    </row>
    <row r="92" spans="2:10" ht="12.75">
      <c r="B92"/>
      <c r="C92"/>
      <c r="D92"/>
      <c r="E92"/>
      <c r="F92"/>
      <c r="G92"/>
      <c r="H92"/>
      <c r="I92"/>
      <c r="J92"/>
    </row>
    <row r="93" spans="2:10" ht="12.75">
      <c r="B93"/>
      <c r="C93"/>
      <c r="D93"/>
      <c r="E93"/>
      <c r="F93"/>
      <c r="G93"/>
      <c r="H93"/>
      <c r="I93"/>
      <c r="J93"/>
    </row>
    <row r="94" spans="2:10" ht="12.75">
      <c r="B94"/>
      <c r="C94"/>
      <c r="D94"/>
      <c r="E94"/>
      <c r="F94"/>
      <c r="G94"/>
      <c r="H94"/>
      <c r="I94"/>
      <c r="J94"/>
    </row>
    <row r="95" spans="2:10" ht="12.75">
      <c r="B95"/>
      <c r="C95"/>
      <c r="D95"/>
      <c r="E95"/>
      <c r="F95"/>
      <c r="G95"/>
      <c r="H95"/>
      <c r="I95"/>
      <c r="J95"/>
    </row>
    <row r="96" spans="2:10" ht="12.75">
      <c r="B96"/>
      <c r="C96"/>
      <c r="D96"/>
      <c r="E96"/>
      <c r="F96"/>
      <c r="G96"/>
      <c r="H96"/>
      <c r="I96"/>
      <c r="J96"/>
    </row>
    <row r="97" spans="2:10" ht="12.75">
      <c r="B97"/>
      <c r="C97"/>
      <c r="D97"/>
      <c r="E97"/>
      <c r="F97"/>
      <c r="G97"/>
      <c r="H97"/>
      <c r="I97"/>
      <c r="J97"/>
    </row>
    <row r="98" spans="2:10" ht="12.75">
      <c r="B98"/>
      <c r="C98"/>
      <c r="D98"/>
      <c r="E98"/>
      <c r="F98"/>
      <c r="G98"/>
      <c r="H98"/>
      <c r="I98"/>
      <c r="J98"/>
    </row>
    <row r="99" spans="2:10" ht="12.75">
      <c r="B99"/>
      <c r="C99"/>
      <c r="D99"/>
      <c r="E99"/>
      <c r="F99"/>
      <c r="G99"/>
      <c r="H99"/>
      <c r="I99"/>
      <c r="J99"/>
    </row>
    <row r="100" spans="2:10" ht="12.75">
      <c r="B100"/>
      <c r="C100"/>
      <c r="D100"/>
      <c r="E100"/>
      <c r="F100"/>
      <c r="G100"/>
      <c r="H100"/>
      <c r="I100"/>
      <c r="J100"/>
    </row>
    <row r="101" spans="2:10" ht="12.75">
      <c r="B101"/>
      <c r="C101"/>
      <c r="D101"/>
      <c r="E101"/>
      <c r="F101"/>
      <c r="G101"/>
      <c r="H101"/>
      <c r="I101"/>
      <c r="J101"/>
    </row>
    <row r="102" spans="2:10" ht="12.75">
      <c r="B102"/>
      <c r="C102"/>
      <c r="D102"/>
      <c r="E102"/>
      <c r="F102"/>
      <c r="G102"/>
      <c r="H102"/>
      <c r="I102"/>
      <c r="J102"/>
    </row>
    <row r="103" spans="2:10" ht="12.75">
      <c r="B103"/>
      <c r="C103"/>
      <c r="D103"/>
      <c r="E103"/>
      <c r="F103"/>
      <c r="G103"/>
      <c r="H103"/>
      <c r="I103"/>
      <c r="J103"/>
    </row>
    <row r="104" spans="2:10" ht="12.75">
      <c r="B104"/>
      <c r="C104"/>
      <c r="D104"/>
      <c r="E104"/>
      <c r="F104"/>
      <c r="G104"/>
      <c r="H104"/>
      <c r="I104"/>
      <c r="J104"/>
    </row>
    <row r="105" spans="2:10" ht="12.75">
      <c r="B105"/>
      <c r="C105"/>
      <c r="D105"/>
      <c r="E105"/>
      <c r="F105"/>
      <c r="G105"/>
      <c r="H105"/>
      <c r="I105"/>
      <c r="J105"/>
    </row>
    <row r="106" spans="2:10" ht="12.75">
      <c r="B106"/>
      <c r="C106"/>
      <c r="D106"/>
      <c r="E106"/>
      <c r="F106"/>
      <c r="G106"/>
      <c r="H106"/>
      <c r="I106"/>
      <c r="J106"/>
    </row>
    <row r="107" spans="2:10" ht="12.75">
      <c r="B107"/>
      <c r="C107"/>
      <c r="D107"/>
      <c r="E107"/>
      <c r="F107"/>
      <c r="G107"/>
      <c r="H107"/>
      <c r="I107"/>
      <c r="J107"/>
    </row>
    <row r="108" spans="2:10" ht="12.75">
      <c r="B108"/>
      <c r="C108"/>
      <c r="D108"/>
      <c r="E108"/>
      <c r="F108"/>
      <c r="G108"/>
      <c r="H108"/>
      <c r="I108"/>
      <c r="J108"/>
    </row>
    <row r="109" spans="2:10" ht="12.75">
      <c r="B109"/>
      <c r="C109"/>
      <c r="D109"/>
      <c r="E109"/>
      <c r="F109"/>
      <c r="G109"/>
      <c r="H109"/>
      <c r="I109"/>
      <c r="J109"/>
    </row>
    <row r="110" spans="2:10" ht="12.75">
      <c r="B110"/>
      <c r="C110"/>
      <c r="D110"/>
      <c r="E110"/>
      <c r="F110"/>
      <c r="G110"/>
      <c r="H110"/>
      <c r="I110"/>
      <c r="J110"/>
    </row>
    <row r="111" spans="2:10" ht="12.75">
      <c r="B111"/>
      <c r="C111"/>
      <c r="D111"/>
      <c r="E111"/>
      <c r="F111"/>
      <c r="G111"/>
      <c r="H111"/>
      <c r="I111"/>
      <c r="J111"/>
    </row>
    <row r="112" spans="2:10" ht="12.75">
      <c r="B112"/>
      <c r="C112"/>
      <c r="D112"/>
      <c r="E112"/>
      <c r="F112"/>
      <c r="G112"/>
      <c r="H112"/>
      <c r="I112"/>
      <c r="J112"/>
    </row>
    <row r="113" spans="2:10" ht="12.75">
      <c r="B113"/>
      <c r="C113"/>
      <c r="D113"/>
      <c r="E113"/>
      <c r="F113"/>
      <c r="G113"/>
      <c r="H113"/>
      <c r="I113"/>
      <c r="J113"/>
    </row>
    <row r="114" spans="2:10" ht="12.75">
      <c r="B114"/>
      <c r="C114"/>
      <c r="D114"/>
      <c r="E114"/>
      <c r="F114"/>
      <c r="G114"/>
      <c r="H114"/>
      <c r="I114"/>
      <c r="J114"/>
    </row>
    <row r="115" spans="2:10" ht="12.75">
      <c r="B115"/>
      <c r="C115"/>
      <c r="D115"/>
      <c r="E115"/>
      <c r="F115"/>
      <c r="G115"/>
      <c r="H115"/>
      <c r="I115"/>
      <c r="J115"/>
    </row>
    <row r="116" spans="2:10" ht="12.75">
      <c r="B116"/>
      <c r="C116"/>
      <c r="D116"/>
      <c r="E116"/>
      <c r="F116"/>
      <c r="G116"/>
      <c r="H116"/>
      <c r="I116"/>
      <c r="J116"/>
    </row>
    <row r="117" spans="2:10" ht="12.75">
      <c r="B117"/>
      <c r="C117"/>
      <c r="D117"/>
      <c r="E117"/>
      <c r="F117"/>
      <c r="G117"/>
      <c r="H117"/>
      <c r="I117"/>
      <c r="J117"/>
    </row>
    <row r="118" spans="2:10" ht="12.75">
      <c r="B118"/>
      <c r="C118"/>
      <c r="D118"/>
      <c r="E118"/>
      <c r="F118"/>
      <c r="G118"/>
      <c r="H118"/>
      <c r="I118"/>
      <c r="J118"/>
    </row>
    <row r="119" spans="2:10" ht="12.75">
      <c r="B119"/>
      <c r="C119"/>
      <c r="D119"/>
      <c r="E119"/>
      <c r="F119"/>
      <c r="G119"/>
      <c r="H119"/>
      <c r="I119"/>
      <c r="J119"/>
    </row>
    <row r="120" spans="2:10" ht="12.75">
      <c r="B120"/>
      <c r="C120"/>
      <c r="D120"/>
      <c r="E120"/>
      <c r="F120"/>
      <c r="G120"/>
      <c r="H120"/>
      <c r="I120"/>
      <c r="J120"/>
    </row>
    <row r="121" spans="2:10" ht="12.75">
      <c r="B121"/>
      <c r="C121"/>
      <c r="D121"/>
      <c r="E121"/>
      <c r="F121"/>
      <c r="G121"/>
      <c r="H121"/>
      <c r="I121"/>
      <c r="J121"/>
    </row>
    <row r="122" spans="2:10" ht="12.75">
      <c r="B122"/>
      <c r="C122"/>
      <c r="D122"/>
      <c r="E122"/>
      <c r="F122"/>
      <c r="G122"/>
      <c r="H122"/>
      <c r="I122"/>
      <c r="J122"/>
    </row>
    <row r="123" spans="2:10" ht="12.75">
      <c r="B123"/>
      <c r="C123"/>
      <c r="D123"/>
      <c r="E123"/>
      <c r="F123"/>
      <c r="G123"/>
      <c r="H123"/>
      <c r="I123"/>
      <c r="J123"/>
    </row>
    <row r="124" spans="2:10" ht="12.75">
      <c r="B124"/>
      <c r="C124"/>
      <c r="D124"/>
      <c r="E124"/>
      <c r="F124"/>
      <c r="G124"/>
      <c r="H124"/>
      <c r="I124"/>
      <c r="J124"/>
    </row>
    <row r="125" spans="2:10" ht="12.75">
      <c r="B125"/>
      <c r="C125"/>
      <c r="D125"/>
      <c r="E125"/>
      <c r="F125"/>
      <c r="G125"/>
      <c r="H125"/>
      <c r="I125"/>
      <c r="J125"/>
    </row>
    <row r="126" spans="2:10" ht="12.75">
      <c r="B126"/>
      <c r="C126"/>
      <c r="D126"/>
      <c r="E126"/>
      <c r="F126"/>
      <c r="G126"/>
      <c r="H126"/>
      <c r="I126"/>
      <c r="J126"/>
    </row>
    <row r="127" spans="2:10" ht="12.75">
      <c r="B127"/>
      <c r="C127"/>
      <c r="D127"/>
      <c r="E127"/>
      <c r="F127"/>
      <c r="G127"/>
      <c r="H127"/>
      <c r="I127"/>
      <c r="J127"/>
    </row>
    <row r="128" spans="2:10" ht="12.75">
      <c r="B128"/>
      <c r="C128"/>
      <c r="D128"/>
      <c r="E128"/>
      <c r="F128"/>
      <c r="G128"/>
      <c r="H128"/>
      <c r="I128"/>
      <c r="J128"/>
    </row>
    <row r="129" spans="2:10" ht="12.75">
      <c r="B129"/>
      <c r="C129"/>
      <c r="D129"/>
      <c r="E129"/>
      <c r="F129"/>
      <c r="G129"/>
      <c r="H129"/>
      <c r="I129"/>
      <c r="J129"/>
    </row>
    <row r="130" spans="2:10" ht="12.75">
      <c r="B130"/>
      <c r="C130"/>
      <c r="D130"/>
      <c r="E130"/>
      <c r="F130"/>
      <c r="G130"/>
      <c r="H130"/>
      <c r="I130"/>
      <c r="J130"/>
    </row>
    <row r="131" spans="2:10" ht="12.75">
      <c r="B131"/>
      <c r="C131"/>
      <c r="D131"/>
      <c r="E131"/>
      <c r="F131"/>
      <c r="G131"/>
      <c r="H131"/>
      <c r="I131"/>
      <c r="J131"/>
    </row>
    <row r="132" spans="2:10" ht="12.75">
      <c r="B132"/>
      <c r="C132"/>
      <c r="D132"/>
      <c r="E132"/>
      <c r="F132"/>
      <c r="G132"/>
      <c r="H132"/>
      <c r="I132"/>
      <c r="J132"/>
    </row>
    <row r="133" spans="2:10" ht="12.75">
      <c r="B133"/>
      <c r="C133"/>
      <c r="D133"/>
      <c r="E133"/>
      <c r="F133"/>
      <c r="G133"/>
      <c r="H133"/>
      <c r="I133"/>
      <c r="J133"/>
    </row>
    <row r="134" spans="2:10" ht="12.75">
      <c r="B134"/>
      <c r="C134"/>
      <c r="D134"/>
      <c r="E134"/>
      <c r="F134"/>
      <c r="G134"/>
      <c r="H134"/>
      <c r="I134"/>
      <c r="J134"/>
    </row>
    <row r="135" spans="2:10" ht="12.75">
      <c r="B135"/>
      <c r="C135"/>
      <c r="D135"/>
      <c r="E135"/>
      <c r="F135"/>
      <c r="G135"/>
      <c r="H135"/>
      <c r="I135"/>
      <c r="J135"/>
    </row>
    <row r="136" spans="2:10" ht="12.75">
      <c r="B136"/>
      <c r="C136"/>
      <c r="D136"/>
      <c r="E136"/>
      <c r="F136"/>
      <c r="G136"/>
      <c r="H136"/>
      <c r="I136"/>
      <c r="J136"/>
    </row>
    <row r="137" spans="2:10" ht="12.75">
      <c r="B137"/>
      <c r="C137"/>
      <c r="D137"/>
      <c r="E137"/>
      <c r="F137"/>
      <c r="G137"/>
      <c r="H137"/>
      <c r="I137"/>
      <c r="J137"/>
    </row>
    <row r="138" spans="2:10" ht="12.75">
      <c r="B138"/>
      <c r="C138"/>
      <c r="D138"/>
      <c r="E138"/>
      <c r="F138"/>
      <c r="G138"/>
      <c r="H138"/>
      <c r="I138"/>
      <c r="J138"/>
    </row>
    <row r="139" spans="2:10" ht="12.75">
      <c r="B139"/>
      <c r="C139"/>
      <c r="D139"/>
      <c r="E139"/>
      <c r="F139"/>
      <c r="G139"/>
      <c r="H139"/>
      <c r="I139"/>
      <c r="J139"/>
    </row>
    <row r="140" spans="2:10" ht="12.75">
      <c r="B140"/>
      <c r="C140"/>
      <c r="D140"/>
      <c r="E140"/>
      <c r="F140"/>
      <c r="G140"/>
      <c r="H140"/>
      <c r="I140"/>
      <c r="J140"/>
    </row>
    <row r="141" spans="2:10" ht="12.75">
      <c r="B141"/>
      <c r="C141"/>
      <c r="D141"/>
      <c r="E141"/>
      <c r="F141"/>
      <c r="G141"/>
      <c r="H141"/>
      <c r="I141"/>
      <c r="J141"/>
    </row>
    <row r="142" spans="2:10" ht="12.75">
      <c r="B142"/>
      <c r="C142"/>
      <c r="D142"/>
      <c r="E142"/>
      <c r="F142"/>
      <c r="G142"/>
      <c r="H142"/>
      <c r="I142"/>
      <c r="J142"/>
    </row>
    <row r="143" spans="2:10" ht="12.75">
      <c r="B143"/>
      <c r="C143"/>
      <c r="D143"/>
      <c r="E143"/>
      <c r="F143"/>
      <c r="G143"/>
      <c r="H143"/>
      <c r="I143"/>
      <c r="J143"/>
    </row>
    <row r="144" spans="2:10" ht="12.75">
      <c r="B144"/>
      <c r="C144"/>
      <c r="D144"/>
      <c r="E144"/>
      <c r="F144"/>
      <c r="G144"/>
      <c r="H144"/>
      <c r="I144"/>
      <c r="J144"/>
    </row>
    <row r="145" spans="2:10" ht="12.75">
      <c r="B145"/>
      <c r="C145"/>
      <c r="D145"/>
      <c r="E145"/>
      <c r="F145"/>
      <c r="G145"/>
      <c r="H145"/>
      <c r="I145"/>
      <c r="J145"/>
    </row>
    <row r="146" spans="2:10" ht="12.75">
      <c r="B146"/>
      <c r="C146"/>
      <c r="D146"/>
      <c r="E146"/>
      <c r="F146"/>
      <c r="G146"/>
      <c r="H146"/>
      <c r="I146"/>
      <c r="J146"/>
    </row>
    <row r="147" spans="2:10" ht="12.75">
      <c r="B147"/>
      <c r="C147"/>
      <c r="D147"/>
      <c r="E147"/>
      <c r="F147"/>
      <c r="G147"/>
      <c r="H147"/>
      <c r="I147"/>
      <c r="J147"/>
    </row>
    <row r="148" spans="2:10" ht="12.75">
      <c r="B148"/>
      <c r="C148"/>
      <c r="D148"/>
      <c r="E148"/>
      <c r="F148"/>
      <c r="G148"/>
      <c r="H148"/>
      <c r="I148"/>
      <c r="J148"/>
    </row>
    <row r="149" spans="2:10" ht="12.75">
      <c r="B149"/>
      <c r="C149"/>
      <c r="D149"/>
      <c r="E149"/>
      <c r="F149"/>
      <c r="G149"/>
      <c r="H149"/>
      <c r="I149"/>
      <c r="J149"/>
    </row>
    <row r="150" spans="2:10" ht="12.75">
      <c r="B150"/>
      <c r="C150"/>
      <c r="D150"/>
      <c r="E150"/>
      <c r="F150"/>
      <c r="G150"/>
      <c r="H150"/>
      <c r="I150"/>
      <c r="J150"/>
    </row>
    <row r="151" spans="2:10" ht="12.75">
      <c r="B151"/>
      <c r="C151"/>
      <c r="D151"/>
      <c r="E151"/>
      <c r="F151"/>
      <c r="G151"/>
      <c r="H151"/>
      <c r="I151"/>
      <c r="J151"/>
    </row>
    <row r="152" spans="2:10" ht="12.75">
      <c r="B152"/>
      <c r="C152"/>
      <c r="D152"/>
      <c r="E152"/>
      <c r="F152"/>
      <c r="G152"/>
      <c r="H152"/>
      <c r="I152"/>
      <c r="J152"/>
    </row>
    <row r="153" spans="2:10" ht="12.75">
      <c r="B153"/>
      <c r="C153"/>
      <c r="D153"/>
      <c r="E153"/>
      <c r="F153"/>
      <c r="G153"/>
      <c r="H153"/>
      <c r="I153"/>
      <c r="J153"/>
    </row>
    <row r="154" spans="2:10" ht="12.75">
      <c r="B154"/>
      <c r="C154"/>
      <c r="D154"/>
      <c r="E154"/>
      <c r="F154"/>
      <c r="G154"/>
      <c r="H154"/>
      <c r="I154"/>
      <c r="J154"/>
    </row>
    <row r="155" spans="2:10" ht="12.75">
      <c r="B155"/>
      <c r="C155"/>
      <c r="D155"/>
      <c r="E155"/>
      <c r="F155"/>
      <c r="G155"/>
      <c r="H155"/>
      <c r="I155"/>
      <c r="J155"/>
    </row>
    <row r="156" spans="2:10" ht="12.75">
      <c r="B156"/>
      <c r="C156"/>
      <c r="D156"/>
      <c r="E156"/>
      <c r="F156"/>
      <c r="G156"/>
      <c r="H156"/>
      <c r="I156"/>
      <c r="J156"/>
    </row>
    <row r="157" spans="2:10" ht="12.75">
      <c r="B157"/>
      <c r="C157"/>
      <c r="D157"/>
      <c r="E157"/>
      <c r="F157"/>
      <c r="G157"/>
      <c r="H157"/>
      <c r="I157"/>
      <c r="J157"/>
    </row>
    <row r="158" spans="2:10" ht="12.75">
      <c r="B158"/>
      <c r="C158"/>
      <c r="D158"/>
      <c r="E158"/>
      <c r="F158"/>
      <c r="G158"/>
      <c r="H158"/>
      <c r="I158"/>
      <c r="J158"/>
    </row>
    <row r="159" spans="2:10" ht="12.75">
      <c r="B159"/>
      <c r="C159"/>
      <c r="D159"/>
      <c r="E159"/>
      <c r="F159"/>
      <c r="G159"/>
      <c r="H159"/>
      <c r="I159"/>
      <c r="J159"/>
    </row>
    <row r="160" spans="2:10" ht="12.75">
      <c r="B160"/>
      <c r="C160"/>
      <c r="D160"/>
      <c r="E160"/>
      <c r="F160"/>
      <c r="G160"/>
      <c r="H160"/>
      <c r="I160"/>
      <c r="J160"/>
    </row>
    <row r="161" spans="2:10" ht="12.75">
      <c r="B161"/>
      <c r="C161"/>
      <c r="D161"/>
      <c r="E161"/>
      <c r="F161"/>
      <c r="G161"/>
      <c r="H161"/>
      <c r="I161"/>
      <c r="J161"/>
    </row>
    <row r="162" spans="2:10" ht="12.75">
      <c r="B162"/>
      <c r="C162"/>
      <c r="D162"/>
      <c r="E162"/>
      <c r="F162"/>
      <c r="G162"/>
      <c r="H162"/>
      <c r="I162"/>
      <c r="J162"/>
    </row>
    <row r="163" spans="2:10" ht="12.75">
      <c r="B163"/>
      <c r="C163"/>
      <c r="D163"/>
      <c r="E163"/>
      <c r="F163"/>
      <c r="G163"/>
      <c r="H163"/>
      <c r="I163"/>
      <c r="J163"/>
    </row>
    <row r="164" spans="2:10" ht="12.75">
      <c r="B164"/>
      <c r="C164"/>
      <c r="D164"/>
      <c r="E164"/>
      <c r="F164"/>
      <c r="G164"/>
      <c r="H164"/>
      <c r="I164"/>
      <c r="J164"/>
    </row>
    <row r="165" spans="2:10" ht="12.75">
      <c r="B165"/>
      <c r="C165"/>
      <c r="D165"/>
      <c r="E165"/>
      <c r="F165"/>
      <c r="G165"/>
      <c r="H165"/>
      <c r="I165"/>
      <c r="J165"/>
    </row>
    <row r="166" spans="2:10" ht="12.75">
      <c r="B166"/>
      <c r="C166"/>
      <c r="D166"/>
      <c r="E166"/>
      <c r="F166"/>
      <c r="G166"/>
      <c r="H166"/>
      <c r="I166"/>
      <c r="J166"/>
    </row>
    <row r="167" spans="2:10" ht="12.75">
      <c r="B167"/>
      <c r="C167"/>
      <c r="D167"/>
      <c r="E167"/>
      <c r="F167"/>
      <c r="G167"/>
      <c r="H167"/>
      <c r="I167"/>
      <c r="J167"/>
    </row>
    <row r="168" spans="2:10" ht="12.75">
      <c r="B168"/>
      <c r="C168"/>
      <c r="D168"/>
      <c r="E168"/>
      <c r="F168"/>
      <c r="G168"/>
      <c r="H168"/>
      <c r="I168"/>
      <c r="J168"/>
    </row>
    <row r="169" spans="2:10" ht="12.75">
      <c r="B169"/>
      <c r="C169"/>
      <c r="D169"/>
      <c r="E169"/>
      <c r="F169"/>
      <c r="G169"/>
      <c r="H169"/>
      <c r="I169"/>
      <c r="J169"/>
    </row>
    <row r="170" spans="2:10" ht="12.75">
      <c r="B170"/>
      <c r="C170"/>
      <c r="D170"/>
      <c r="E170"/>
      <c r="F170"/>
      <c r="G170"/>
      <c r="H170"/>
      <c r="I170"/>
      <c r="J170"/>
    </row>
    <row r="171" spans="2:10" ht="12.75">
      <c r="B171"/>
      <c r="C171"/>
      <c r="D171"/>
      <c r="E171"/>
      <c r="F171"/>
      <c r="G171"/>
      <c r="H171"/>
      <c r="I171"/>
      <c r="J171"/>
    </row>
    <row r="172" spans="2:10" ht="12.75">
      <c r="B172"/>
      <c r="C172"/>
      <c r="D172"/>
      <c r="E172"/>
      <c r="F172"/>
      <c r="G172"/>
      <c r="H172"/>
      <c r="I172"/>
      <c r="J172"/>
    </row>
  </sheetData>
  <sheetProtection selectLockedCells="1" selectUnlockedCells="1"/>
  <mergeCells count="45">
    <mergeCell ref="G1:J1"/>
    <mergeCell ref="I2:J2"/>
    <mergeCell ref="B3:J3"/>
    <mergeCell ref="H4:J4"/>
    <mergeCell ref="B5:C9"/>
    <mergeCell ref="D5:D9"/>
    <mergeCell ref="E5:E9"/>
    <mergeCell ref="F5:F9"/>
    <mergeCell ref="G5:G9"/>
    <mergeCell ref="H5:H9"/>
    <mergeCell ref="I5:J7"/>
    <mergeCell ref="I8:I9"/>
    <mergeCell ref="J8:J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E41"/>
  </mergeCells>
  <printOptions/>
  <pageMargins left="0.07847222222222222" right="0.07847222222222222" top="0.07847222222222222" bottom="0.07847222222222222" header="0.5118055555555555" footer="0.5118055555555555"/>
  <pageSetup fitToHeight="1" fitToWidth="1"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showGridLines="0" showZeros="0" view="pageBreakPreview" zoomScaleSheetLayoutView="100" workbookViewId="0" topLeftCell="A13">
      <selection activeCell="B1" sqref="B1"/>
    </sheetView>
  </sheetViews>
  <sheetFormatPr defaultColWidth="11.421875" defaultRowHeight="12.75"/>
  <cols>
    <col min="1" max="1" width="3.7109375" style="1" customWidth="1"/>
    <col min="2" max="2" width="66.28125" style="1" customWidth="1"/>
    <col min="3" max="3" width="15.8515625" style="1" customWidth="1"/>
    <col min="4" max="4" width="12.7109375" style="1" customWidth="1"/>
    <col min="5" max="5" width="15.8515625" style="1" customWidth="1"/>
    <col min="6" max="6" width="15.28125" style="1" customWidth="1"/>
    <col min="7" max="7" width="12.7109375" style="1" customWidth="1"/>
    <col min="8" max="8" width="15.140625" style="1" customWidth="1"/>
    <col min="9" max="9" width="14.421875" style="1" customWidth="1"/>
    <col min="10" max="10" width="5.140625" style="1" customWidth="1"/>
    <col min="11" max="11" width="3.7109375" style="1" customWidth="1"/>
    <col min="12" max="16384" width="11.421875" style="1" customWidth="1"/>
  </cols>
  <sheetData>
    <row r="1" spans="1:11" ht="27.75" customHeight="1">
      <c r="A1" s="52"/>
      <c r="B1" s="52" t="s">
        <v>528</v>
      </c>
      <c r="C1" s="52"/>
      <c r="D1" s="52"/>
      <c r="E1" s="52"/>
      <c r="F1" s="282" t="str">
        <f>CONCATENATE("Raison social :",garde!D15)</f>
        <v>Raison social :FITCO SARL</v>
      </c>
      <c r="G1" s="282"/>
      <c r="H1" s="282"/>
      <c r="I1" s="282"/>
      <c r="J1" s="282"/>
      <c r="K1" s="52"/>
    </row>
    <row r="2" spans="1:11" ht="26.25" customHeight="1">
      <c r="A2" s="52"/>
      <c r="B2" s="52"/>
      <c r="C2" s="52"/>
      <c r="D2" s="52"/>
      <c r="E2" s="52"/>
      <c r="F2" s="553"/>
      <c r="G2" s="52"/>
      <c r="H2" s="58" t="str">
        <f>garde!B9</f>
        <v>(Modéle Comptable Simplifié)</v>
      </c>
      <c r="I2" s="58"/>
      <c r="J2" s="58"/>
      <c r="K2" s="52"/>
    </row>
    <row r="3" spans="1:11" ht="27.75" customHeight="1">
      <c r="A3" s="52"/>
      <c r="B3" s="309" t="s">
        <v>529</v>
      </c>
      <c r="C3" s="309"/>
      <c r="D3" s="309"/>
      <c r="E3" s="309"/>
      <c r="F3" s="309"/>
      <c r="G3" s="309"/>
      <c r="H3" s="309"/>
      <c r="I3" s="309"/>
      <c r="J3" s="309"/>
      <c r="K3" s="52"/>
    </row>
    <row r="4" spans="1:11" ht="42" customHeight="1">
      <c r="A4" s="52"/>
      <c r="B4" s="52" t="str">
        <f>CONCATENATE("Patente : ",garde!D17)</f>
        <v>Patente : 32104787</v>
      </c>
      <c r="C4" s="52"/>
      <c r="D4" s="52"/>
      <c r="E4" s="52"/>
      <c r="F4" s="52"/>
      <c r="G4" s="282" t="str">
        <f>CONCATENATE("Exercice ",garde!E11)</f>
        <v>Exercice du 01/01/2009 au 31/12/2009</v>
      </c>
      <c r="H4" s="282"/>
      <c r="I4" s="282"/>
      <c r="J4" s="282"/>
      <c r="K4" s="52"/>
    </row>
    <row r="5" spans="1:11" ht="12.75" customHeight="1">
      <c r="A5" s="52"/>
      <c r="B5" s="352" t="s">
        <v>530</v>
      </c>
      <c r="C5" s="536" t="s">
        <v>531</v>
      </c>
      <c r="D5" s="536"/>
      <c r="E5" s="536"/>
      <c r="F5" s="424" t="s">
        <v>532</v>
      </c>
      <c r="G5" s="424"/>
      <c r="H5" s="424"/>
      <c r="I5" s="352" t="s">
        <v>533</v>
      </c>
      <c r="J5" s="311"/>
      <c r="K5" s="52"/>
    </row>
    <row r="6" spans="1:11" ht="12.75" customHeight="1">
      <c r="A6" s="52"/>
      <c r="B6" s="352"/>
      <c r="C6" s="352" t="s">
        <v>534</v>
      </c>
      <c r="D6" s="352" t="s">
        <v>535</v>
      </c>
      <c r="E6" s="352" t="s">
        <v>536</v>
      </c>
      <c r="F6" s="352" t="s">
        <v>534</v>
      </c>
      <c r="G6" s="352" t="s">
        <v>535</v>
      </c>
      <c r="H6" s="352" t="s">
        <v>536</v>
      </c>
      <c r="I6" s="352"/>
      <c r="J6" s="312"/>
      <c r="K6" s="52"/>
    </row>
    <row r="7" spans="1:11" ht="12.75">
      <c r="A7" s="52"/>
      <c r="B7" s="352"/>
      <c r="C7" s="352"/>
      <c r="D7" s="352"/>
      <c r="E7" s="352"/>
      <c r="F7" s="352"/>
      <c r="G7" s="352"/>
      <c r="H7" s="352"/>
      <c r="I7" s="352"/>
      <c r="J7" s="312"/>
      <c r="K7" s="52"/>
    </row>
    <row r="8" spans="1:11" ht="12.75">
      <c r="A8" s="52"/>
      <c r="B8" s="352"/>
      <c r="C8" s="352"/>
      <c r="D8" s="352"/>
      <c r="E8" s="352"/>
      <c r="F8" s="352"/>
      <c r="G8" s="352"/>
      <c r="H8" s="352"/>
      <c r="I8" s="554" t="s">
        <v>537</v>
      </c>
      <c r="J8" s="312"/>
      <c r="K8" s="52"/>
    </row>
    <row r="9" spans="1:11" ht="12.75">
      <c r="A9" s="52"/>
      <c r="B9" s="555" t="s">
        <v>538</v>
      </c>
      <c r="C9" s="321">
        <f>SUM(C10,C13)</f>
        <v>0</v>
      </c>
      <c r="D9" s="321">
        <f>SUM(D10,D13)</f>
        <v>0</v>
      </c>
      <c r="E9" s="321">
        <f>C9-D9</f>
        <v>0</v>
      </c>
      <c r="F9" s="321">
        <f>SUM(F10,F13)</f>
        <v>0</v>
      </c>
      <c r="G9" s="321">
        <f>SUM(G10,G13)</f>
        <v>0</v>
      </c>
      <c r="H9" s="321">
        <f>F9-G9</f>
        <v>0</v>
      </c>
      <c r="I9" s="296">
        <f>(H9-E9)*(-1)</f>
        <v>0</v>
      </c>
      <c r="J9" s="374"/>
      <c r="K9" s="52"/>
    </row>
    <row r="10" spans="1:11" ht="12.75">
      <c r="A10" s="52"/>
      <c r="B10" s="475" t="s">
        <v>539</v>
      </c>
      <c r="C10" s="288">
        <v>0</v>
      </c>
      <c r="D10" s="288">
        <v>0</v>
      </c>
      <c r="E10" s="288">
        <f>C10-D10</f>
        <v>0</v>
      </c>
      <c r="F10" s="288">
        <v>0</v>
      </c>
      <c r="G10" s="288">
        <v>0</v>
      </c>
      <c r="H10" s="288">
        <f>F10-G10</f>
        <v>0</v>
      </c>
      <c r="I10" s="296">
        <f>(H10-E10)*(-1)</f>
        <v>0</v>
      </c>
      <c r="J10" s="374"/>
      <c r="K10" s="52"/>
    </row>
    <row r="11" spans="1:11" ht="12.75">
      <c r="A11" s="52"/>
      <c r="B11" s="475" t="s">
        <v>540</v>
      </c>
      <c r="C11" s="288"/>
      <c r="D11" s="288"/>
      <c r="E11" s="288">
        <f>C11-D11</f>
        <v>0</v>
      </c>
      <c r="F11" s="288"/>
      <c r="G11" s="288"/>
      <c r="H11" s="288">
        <f>F11-G11</f>
        <v>0</v>
      </c>
      <c r="I11" s="296">
        <f>(H11-E11)*(-1)</f>
        <v>0</v>
      </c>
      <c r="J11" s="374">
        <v>1</v>
      </c>
      <c r="K11" s="52"/>
    </row>
    <row r="12" spans="1:11" ht="12.75">
      <c r="A12" s="52"/>
      <c r="B12" s="475" t="s">
        <v>541</v>
      </c>
      <c r="C12" s="288"/>
      <c r="D12" s="288"/>
      <c r="E12" s="288">
        <f>C12-D12</f>
        <v>0</v>
      </c>
      <c r="F12" s="288"/>
      <c r="G12" s="288"/>
      <c r="H12" s="288">
        <f>F12-G12</f>
        <v>0</v>
      </c>
      <c r="I12" s="296">
        <f>(H12-E12)*(-1)</f>
        <v>0</v>
      </c>
      <c r="J12" s="374">
        <v>2</v>
      </c>
      <c r="K12" s="52"/>
    </row>
    <row r="13" spans="1:11" ht="12.75">
      <c r="A13" s="52"/>
      <c r="B13" s="475" t="s">
        <v>542</v>
      </c>
      <c r="C13" s="288"/>
      <c r="D13" s="288"/>
      <c r="E13" s="288">
        <f>C13-D13</f>
        <v>0</v>
      </c>
      <c r="F13" s="288"/>
      <c r="G13" s="288"/>
      <c r="H13" s="288">
        <f>F13-G13</f>
        <v>0</v>
      </c>
      <c r="I13" s="296">
        <f>(H13-E13)*(-1)</f>
        <v>0</v>
      </c>
      <c r="J13" s="374"/>
      <c r="K13" s="52"/>
    </row>
    <row r="14" spans="1:11" ht="12.75">
      <c r="A14" s="52"/>
      <c r="B14" s="475" t="s">
        <v>543</v>
      </c>
      <c r="C14" s="288">
        <v>0</v>
      </c>
      <c r="D14" s="288">
        <v>0</v>
      </c>
      <c r="E14" s="288">
        <f>C14-D14</f>
        <v>0</v>
      </c>
      <c r="F14" s="288">
        <v>0</v>
      </c>
      <c r="G14" s="288">
        <v>0</v>
      </c>
      <c r="H14" s="288">
        <f>F14-G14</f>
        <v>0</v>
      </c>
      <c r="I14" s="296">
        <f>(H14-E14)*(-1)</f>
        <v>0</v>
      </c>
      <c r="J14" s="374">
        <v>3</v>
      </c>
      <c r="K14" s="52"/>
    </row>
    <row r="15" spans="1:11" ht="12.75">
      <c r="A15" s="52"/>
      <c r="B15" s="475" t="s">
        <v>544</v>
      </c>
      <c r="C15" s="288">
        <v>0</v>
      </c>
      <c r="D15" s="288">
        <v>0</v>
      </c>
      <c r="E15" s="288">
        <f>C15-D15</f>
        <v>0</v>
      </c>
      <c r="F15" s="288">
        <v>0</v>
      </c>
      <c r="G15" s="288">
        <v>0</v>
      </c>
      <c r="H15" s="288">
        <f>F15-G15</f>
        <v>0</v>
      </c>
      <c r="I15" s="296">
        <f>(H15-E15)*(-1)</f>
        <v>0</v>
      </c>
      <c r="J15" s="374">
        <v>4</v>
      </c>
      <c r="K15" s="52"/>
    </row>
    <row r="16" spans="1:11" ht="12.75">
      <c r="A16" s="52"/>
      <c r="B16" s="475" t="s">
        <v>545</v>
      </c>
      <c r="C16" s="288"/>
      <c r="D16" s="288"/>
      <c r="E16" s="288">
        <f>C16-D16</f>
        <v>0</v>
      </c>
      <c r="F16" s="288"/>
      <c r="G16" s="288"/>
      <c r="H16" s="288">
        <f>F16-G16</f>
        <v>0</v>
      </c>
      <c r="I16" s="296">
        <f>(H16-E16)*(-1)</f>
        <v>0</v>
      </c>
      <c r="J16" s="374">
        <v>5</v>
      </c>
      <c r="K16" s="52"/>
    </row>
    <row r="17" spans="1:11" ht="12.75">
      <c r="A17" s="52"/>
      <c r="B17" s="475" t="s">
        <v>546</v>
      </c>
      <c r="C17" s="288"/>
      <c r="D17" s="288"/>
      <c r="E17" s="288">
        <f>C17-D17</f>
        <v>0</v>
      </c>
      <c r="F17" s="288"/>
      <c r="G17" s="288"/>
      <c r="H17" s="288">
        <f>F17-G17</f>
        <v>0</v>
      </c>
      <c r="I17" s="296">
        <f>(H17-E17)*(-1)</f>
        <v>0</v>
      </c>
      <c r="J17" s="374">
        <v>6</v>
      </c>
      <c r="K17" s="52"/>
    </row>
    <row r="18" spans="1:11" ht="12.75">
      <c r="A18" s="52"/>
      <c r="B18" s="475" t="s">
        <v>547</v>
      </c>
      <c r="C18" s="288"/>
      <c r="D18" s="288"/>
      <c r="E18" s="288">
        <f>C18-D18</f>
        <v>0</v>
      </c>
      <c r="F18" s="288"/>
      <c r="G18" s="288"/>
      <c r="H18" s="288">
        <f>F18-G18</f>
        <v>0</v>
      </c>
      <c r="I18" s="296">
        <f>(H18-E18)*(-1)</f>
        <v>0</v>
      </c>
      <c r="J18" s="374"/>
      <c r="K18" s="52"/>
    </row>
    <row r="19" spans="1:11" ht="12.75">
      <c r="A19" s="52"/>
      <c r="B19" s="475" t="s">
        <v>548</v>
      </c>
      <c r="C19" s="288"/>
      <c r="D19" s="288"/>
      <c r="E19" s="288">
        <f>C19-D19</f>
        <v>0</v>
      </c>
      <c r="F19" s="288"/>
      <c r="G19" s="288"/>
      <c r="H19" s="288">
        <f>F19-G19</f>
        <v>0</v>
      </c>
      <c r="I19" s="296">
        <f>(H19-E19)*(-1)</f>
        <v>0</v>
      </c>
      <c r="J19" s="374">
        <v>7</v>
      </c>
      <c r="K19" s="52"/>
    </row>
    <row r="20" spans="1:11" ht="12.75">
      <c r="A20" s="52"/>
      <c r="B20" s="475" t="s">
        <v>549</v>
      </c>
      <c r="C20" s="288"/>
      <c r="D20" s="288"/>
      <c r="E20" s="288">
        <f>C20-D20</f>
        <v>0</v>
      </c>
      <c r="F20" s="288"/>
      <c r="G20" s="288"/>
      <c r="H20" s="288">
        <f>F20-G20</f>
        <v>0</v>
      </c>
      <c r="I20" s="296">
        <f>(H20-E20)*(-1)</f>
        <v>0</v>
      </c>
      <c r="J20" s="374">
        <v>8</v>
      </c>
      <c r="K20" s="52"/>
    </row>
    <row r="21" spans="1:11" ht="12.75">
      <c r="A21" s="52"/>
      <c r="B21" s="475" t="s">
        <v>550</v>
      </c>
      <c r="C21" s="288"/>
      <c r="D21" s="288"/>
      <c r="E21" s="288">
        <f>C21-D21</f>
        <v>0</v>
      </c>
      <c r="F21" s="288"/>
      <c r="G21" s="288"/>
      <c r="H21" s="288">
        <f>F21-G21</f>
        <v>0</v>
      </c>
      <c r="I21" s="296">
        <f>(H21-E21)*(-1)</f>
        <v>0</v>
      </c>
      <c r="J21" s="374">
        <v>9</v>
      </c>
      <c r="K21" s="52"/>
    </row>
    <row r="22" spans="1:11" ht="12.75">
      <c r="A22" s="52"/>
      <c r="B22" s="293" t="s">
        <v>551</v>
      </c>
      <c r="C22" s="294">
        <f>C9</f>
        <v>0</v>
      </c>
      <c r="D22" s="294">
        <f>D9</f>
        <v>0</v>
      </c>
      <c r="E22" s="294">
        <f>C22-D22</f>
        <v>0</v>
      </c>
      <c r="F22" s="294">
        <f>F9</f>
        <v>0</v>
      </c>
      <c r="G22" s="294">
        <f>G9</f>
        <v>0</v>
      </c>
      <c r="H22" s="294">
        <f>F22-G22</f>
        <v>0</v>
      </c>
      <c r="I22" s="556">
        <f>(H22-E22)*(-1)</f>
        <v>0</v>
      </c>
      <c r="J22" s="473">
        <v>10</v>
      </c>
      <c r="K22" s="52"/>
    </row>
    <row r="23" spans="1:11" ht="12.75">
      <c r="A23" s="52"/>
      <c r="B23" s="555" t="s">
        <v>552</v>
      </c>
      <c r="C23" s="296"/>
      <c r="D23" s="296"/>
      <c r="E23" s="321">
        <f>C23-D23</f>
        <v>0</v>
      </c>
      <c r="F23" s="296"/>
      <c r="G23" s="296"/>
      <c r="H23" s="321">
        <f>F23-G23</f>
        <v>0</v>
      </c>
      <c r="I23" s="296">
        <f>(H23-E23)*(-1)</f>
        <v>0</v>
      </c>
      <c r="J23" s="374"/>
      <c r="K23" s="52"/>
    </row>
    <row r="24" spans="1:11" ht="12.75">
      <c r="A24" s="52"/>
      <c r="B24" s="475" t="s">
        <v>553</v>
      </c>
      <c r="C24" s="288">
        <v>0</v>
      </c>
      <c r="D24" s="288">
        <v>0</v>
      </c>
      <c r="E24" s="288">
        <f>C24-D24</f>
        <v>0</v>
      </c>
      <c r="F24" s="288">
        <v>0</v>
      </c>
      <c r="G24" s="288">
        <v>0</v>
      </c>
      <c r="H24" s="288">
        <f>F24-G24</f>
        <v>0</v>
      </c>
      <c r="I24" s="288">
        <f>(H24-E24)*(-1)</f>
        <v>0</v>
      </c>
      <c r="J24" s="374">
        <v>11</v>
      </c>
      <c r="K24" s="52"/>
    </row>
    <row r="25" spans="1:11" ht="12.75">
      <c r="A25" s="52"/>
      <c r="B25" s="475" t="s">
        <v>554</v>
      </c>
      <c r="C25" s="288"/>
      <c r="D25" s="288"/>
      <c r="E25" s="288">
        <f>C25-D25</f>
        <v>0</v>
      </c>
      <c r="F25" s="288"/>
      <c r="G25" s="288"/>
      <c r="H25" s="288">
        <f>F25-G25</f>
        <v>0</v>
      </c>
      <c r="I25" s="288">
        <f>(H25-E25)*(-1)</f>
        <v>0</v>
      </c>
      <c r="J25" s="374">
        <v>12</v>
      </c>
      <c r="K25" s="52"/>
    </row>
    <row r="26" spans="1:11" ht="12.75">
      <c r="A26" s="52"/>
      <c r="B26" s="475" t="s">
        <v>555</v>
      </c>
      <c r="C26" s="288"/>
      <c r="D26" s="288"/>
      <c r="E26" s="288">
        <f>C26-D26</f>
        <v>0</v>
      </c>
      <c r="F26" s="288"/>
      <c r="G26" s="288"/>
      <c r="H26" s="288">
        <f>F26-G26</f>
        <v>0</v>
      </c>
      <c r="I26" s="288">
        <f>(H26-E26)*(-1)</f>
        <v>0</v>
      </c>
      <c r="J26" s="374">
        <v>13</v>
      </c>
      <c r="K26" s="52"/>
    </row>
    <row r="27" spans="1:11" ht="12.75">
      <c r="A27" s="52"/>
      <c r="B27" s="475" t="s">
        <v>556</v>
      </c>
      <c r="C27" s="288"/>
      <c r="D27" s="288"/>
      <c r="E27" s="288">
        <f>C27-D27</f>
        <v>0</v>
      </c>
      <c r="F27" s="288"/>
      <c r="G27" s="288"/>
      <c r="H27" s="288">
        <f>F27-G27</f>
        <v>0</v>
      </c>
      <c r="I27" s="288">
        <f>(H27-E27)*(-1)</f>
        <v>0</v>
      </c>
      <c r="J27" s="374">
        <v>14</v>
      </c>
      <c r="K27" s="52"/>
    </row>
    <row r="28" spans="1:11" ht="12.75">
      <c r="A28" s="52"/>
      <c r="B28" s="293" t="s">
        <v>557</v>
      </c>
      <c r="C28" s="294">
        <f>C23</f>
        <v>0</v>
      </c>
      <c r="D28" s="294">
        <f>D23</f>
        <v>0</v>
      </c>
      <c r="E28" s="294">
        <f>C28-D28</f>
        <v>0</v>
      </c>
      <c r="F28" s="294">
        <f>F23</f>
        <v>0</v>
      </c>
      <c r="G28" s="294">
        <f>G23</f>
        <v>0</v>
      </c>
      <c r="H28" s="294">
        <f>F28-G28</f>
        <v>0</v>
      </c>
      <c r="I28" s="556">
        <f>(H28-E28)*(-1)</f>
        <v>0</v>
      </c>
      <c r="J28" s="473">
        <v>15</v>
      </c>
      <c r="K28" s="52"/>
    </row>
    <row r="29" spans="1:11" ht="12.75">
      <c r="A29" s="52"/>
      <c r="B29" s="287" t="s">
        <v>558</v>
      </c>
      <c r="C29" s="296"/>
      <c r="D29" s="296"/>
      <c r="E29" s="321">
        <f>C29-D29</f>
        <v>0</v>
      </c>
      <c r="F29" s="296"/>
      <c r="G29" s="296"/>
      <c r="H29" s="321">
        <f>F29-G29</f>
        <v>0</v>
      </c>
      <c r="I29" s="296">
        <f>(H29-E29)*(-1)</f>
        <v>0</v>
      </c>
      <c r="J29" s="374"/>
      <c r="K29" s="52"/>
    </row>
    <row r="30" spans="1:11" ht="12.75">
      <c r="A30" s="52"/>
      <c r="B30" s="475" t="s">
        <v>559</v>
      </c>
      <c r="C30" s="288">
        <v>0</v>
      </c>
      <c r="D30" s="288">
        <v>0</v>
      </c>
      <c r="E30" s="288">
        <f>C30-D30</f>
        <v>0</v>
      </c>
      <c r="F30" s="288">
        <v>0</v>
      </c>
      <c r="G30" s="288">
        <v>0</v>
      </c>
      <c r="H30" s="288">
        <f>F30-G30</f>
        <v>0</v>
      </c>
      <c r="I30" s="288">
        <f>(H30-E30)*(-1)</f>
        <v>0</v>
      </c>
      <c r="J30" s="374">
        <v>16</v>
      </c>
      <c r="K30" s="52"/>
    </row>
    <row r="31" spans="1:11" ht="13.5" customHeight="1">
      <c r="A31" s="52"/>
      <c r="B31" s="475" t="s">
        <v>560</v>
      </c>
      <c r="C31" s="288"/>
      <c r="D31" s="288"/>
      <c r="E31" s="288">
        <f>C31-D31</f>
        <v>0</v>
      </c>
      <c r="F31" s="288"/>
      <c r="G31" s="288"/>
      <c r="H31" s="288">
        <f>F31-G31</f>
        <v>0</v>
      </c>
      <c r="I31" s="288">
        <f>(H31-E31)*(-1)</f>
        <v>0</v>
      </c>
      <c r="J31" s="374">
        <v>17</v>
      </c>
      <c r="K31" s="52"/>
    </row>
    <row r="32" spans="1:11" ht="12.75">
      <c r="A32" s="52"/>
      <c r="B32" s="293" t="s">
        <v>561</v>
      </c>
      <c r="C32" s="294">
        <f>C29</f>
        <v>0</v>
      </c>
      <c r="D32" s="294">
        <f>D29</f>
        <v>0</v>
      </c>
      <c r="E32" s="294">
        <f>C32-D32</f>
        <v>0</v>
      </c>
      <c r="F32" s="294">
        <f>F29</f>
        <v>0</v>
      </c>
      <c r="G32" s="294">
        <f>G29</f>
        <v>0</v>
      </c>
      <c r="H32" s="294">
        <f>F32-G32</f>
        <v>0</v>
      </c>
      <c r="I32" s="556">
        <f>(H32-E32)*(-1)</f>
        <v>0</v>
      </c>
      <c r="J32" s="473">
        <v>18</v>
      </c>
      <c r="K32" s="52"/>
    </row>
    <row r="33" spans="1:11" ht="12.75">
      <c r="A33" s="52"/>
      <c r="B33" s="555" t="s">
        <v>562</v>
      </c>
      <c r="C33" s="296"/>
      <c r="D33" s="296"/>
      <c r="E33" s="321">
        <f>C33-D33</f>
        <v>0</v>
      </c>
      <c r="F33" s="296"/>
      <c r="G33" s="296"/>
      <c r="H33" s="321">
        <f>F33-G33</f>
        <v>0</v>
      </c>
      <c r="I33" s="296">
        <f>(H33-E33)*(-1)</f>
        <v>0</v>
      </c>
      <c r="J33" s="374"/>
      <c r="K33" s="52"/>
    </row>
    <row r="34" spans="1:11" ht="12.75">
      <c r="A34" s="52"/>
      <c r="B34" s="475" t="s">
        <v>563</v>
      </c>
      <c r="C34" s="288"/>
      <c r="D34" s="288"/>
      <c r="E34" s="288"/>
      <c r="F34" s="288"/>
      <c r="G34" s="288"/>
      <c r="H34" s="288"/>
      <c r="I34" s="288">
        <f>(H34-E34)*(-1)</f>
        <v>0</v>
      </c>
      <c r="J34" s="374">
        <v>19</v>
      </c>
      <c r="K34" s="52"/>
    </row>
    <row r="35" spans="1:11" ht="12.75">
      <c r="A35" s="52"/>
      <c r="B35" s="475" t="s">
        <v>564</v>
      </c>
      <c r="C35" s="288"/>
      <c r="D35" s="288"/>
      <c r="E35" s="288"/>
      <c r="F35" s="288"/>
      <c r="G35" s="288"/>
      <c r="H35" s="288"/>
      <c r="I35" s="288">
        <f>(H35-E35)*(-1)</f>
        <v>0</v>
      </c>
      <c r="J35" s="374">
        <v>20</v>
      </c>
      <c r="K35" s="52"/>
    </row>
    <row r="36" spans="1:11" ht="12.75">
      <c r="A36" s="52"/>
      <c r="B36" s="475" t="s">
        <v>565</v>
      </c>
      <c r="C36" s="288"/>
      <c r="D36" s="288"/>
      <c r="E36" s="288"/>
      <c r="F36" s="288"/>
      <c r="G36" s="288"/>
      <c r="H36" s="288"/>
      <c r="I36" s="288">
        <f>(H36-E36)*(-1)</f>
        <v>0</v>
      </c>
      <c r="J36" s="374">
        <v>21</v>
      </c>
      <c r="K36" s="52"/>
    </row>
    <row r="37" spans="1:11" ht="12.75">
      <c r="A37" s="52"/>
      <c r="B37" s="293" t="s">
        <v>566</v>
      </c>
      <c r="C37" s="294">
        <f>C33</f>
        <v>0</v>
      </c>
      <c r="D37" s="294">
        <f>D33</f>
        <v>0</v>
      </c>
      <c r="E37" s="294">
        <f>C37-D37</f>
        <v>0</v>
      </c>
      <c r="F37" s="294">
        <f>F33</f>
        <v>0</v>
      </c>
      <c r="G37" s="294">
        <f>G33</f>
        <v>0</v>
      </c>
      <c r="H37" s="294">
        <f>F37-G37</f>
        <v>0</v>
      </c>
      <c r="I37" s="556">
        <f>(H37-E37)*(-1)</f>
        <v>0</v>
      </c>
      <c r="J37" s="473">
        <v>22</v>
      </c>
      <c r="K37" s="52"/>
    </row>
    <row r="38" spans="1:11" ht="12.75">
      <c r="A38" s="52"/>
      <c r="B38" s="557" t="s">
        <v>567</v>
      </c>
      <c r="C38" s="390">
        <f>C22+C28+C32+C37</f>
        <v>0</v>
      </c>
      <c r="D38" s="390">
        <f>D22+D28+D32+D37</f>
        <v>0</v>
      </c>
      <c r="E38" s="390">
        <f>E22+E28+E32+E37</f>
        <v>0</v>
      </c>
      <c r="F38" s="390">
        <f>F22+F28+F32+F37</f>
        <v>0</v>
      </c>
      <c r="G38" s="390">
        <f>G22+G28+G32+G37</f>
        <v>0</v>
      </c>
      <c r="H38" s="390">
        <f>H22+H28+H32+H37</f>
        <v>0</v>
      </c>
      <c r="I38" s="390">
        <f>I22+I28+I32+I37</f>
        <v>0</v>
      </c>
      <c r="J38" s="473">
        <v>23</v>
      </c>
      <c r="K38" s="52"/>
    </row>
    <row r="39" spans="1:11" ht="12.75">
      <c r="A39" s="52"/>
      <c r="B39" s="558" t="s">
        <v>568</v>
      </c>
      <c r="C39" s="394"/>
      <c r="D39" s="394"/>
      <c r="E39" s="394"/>
      <c r="F39" s="394"/>
      <c r="G39" s="394"/>
      <c r="H39" s="394"/>
      <c r="I39" s="394"/>
      <c r="J39" s="333"/>
      <c r="K39" s="52"/>
    </row>
    <row r="40" spans="1:11" ht="12.7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</row>
    <row r="41" spans="1:11" ht="12.7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</row>
    <row r="44" spans="1:11" ht="12.75">
      <c r="A44"/>
      <c r="B44"/>
      <c r="C44"/>
      <c r="D44"/>
      <c r="E44"/>
      <c r="F44"/>
      <c r="G44"/>
      <c r="H44"/>
      <c r="I44"/>
      <c r="J44"/>
      <c r="K44"/>
    </row>
    <row r="45" spans="1:11" ht="12.75">
      <c r="A45"/>
      <c r="B45"/>
      <c r="C45"/>
      <c r="D45"/>
      <c r="E45"/>
      <c r="F45"/>
      <c r="G45"/>
      <c r="H45"/>
      <c r="I45"/>
      <c r="J45"/>
      <c r="K45"/>
    </row>
    <row r="46" spans="1:11" ht="12.75">
      <c r="A46"/>
      <c r="B46"/>
      <c r="C46"/>
      <c r="D46"/>
      <c r="E46"/>
      <c r="F46"/>
      <c r="G46"/>
      <c r="H46"/>
      <c r="I46"/>
      <c r="J46"/>
      <c r="K46"/>
    </row>
    <row r="47" spans="1:11" ht="12.75">
      <c r="A47"/>
      <c r="B47"/>
      <c r="C47"/>
      <c r="D47"/>
      <c r="E47"/>
      <c r="F47"/>
      <c r="G47"/>
      <c r="H47"/>
      <c r="I47"/>
      <c r="J47"/>
      <c r="K47"/>
    </row>
    <row r="48" spans="1:11" ht="12.75">
      <c r="A48"/>
      <c r="B48"/>
      <c r="C48"/>
      <c r="D48"/>
      <c r="E48"/>
      <c r="F48"/>
      <c r="G48"/>
      <c r="H48"/>
      <c r="I48"/>
      <c r="J48"/>
      <c r="K48"/>
    </row>
    <row r="49" spans="1:11" ht="12.75">
      <c r="A49"/>
      <c r="B49"/>
      <c r="C49"/>
      <c r="D49"/>
      <c r="E49"/>
      <c r="F49"/>
      <c r="G49"/>
      <c r="H49"/>
      <c r="I49"/>
      <c r="J49"/>
      <c r="K49"/>
    </row>
    <row r="50" spans="1:11" ht="12.75">
      <c r="A50"/>
      <c r="B50"/>
      <c r="C50"/>
      <c r="D50"/>
      <c r="E50"/>
      <c r="F50"/>
      <c r="G50"/>
      <c r="H50"/>
      <c r="I50"/>
      <c r="J50"/>
      <c r="K50"/>
    </row>
    <row r="51" spans="1:11" ht="12.75">
      <c r="A51"/>
      <c r="B51"/>
      <c r="C51"/>
      <c r="D51"/>
      <c r="E51"/>
      <c r="F51"/>
      <c r="G51"/>
      <c r="H51"/>
      <c r="I51"/>
      <c r="J51"/>
      <c r="K51"/>
    </row>
    <row r="52" spans="1:11" ht="12.75">
      <c r="A52"/>
      <c r="B52"/>
      <c r="C52"/>
      <c r="D52"/>
      <c r="E52"/>
      <c r="F52"/>
      <c r="G52"/>
      <c r="H52"/>
      <c r="I52"/>
      <c r="J52"/>
      <c r="K52"/>
    </row>
    <row r="53" spans="1:11" ht="12.75">
      <c r="A53"/>
      <c r="B53"/>
      <c r="C53"/>
      <c r="D53"/>
      <c r="E53"/>
      <c r="F53"/>
      <c r="G53"/>
      <c r="H53"/>
      <c r="I53"/>
      <c r="J53"/>
      <c r="K53"/>
    </row>
    <row r="54" spans="1:11" ht="12.75">
      <c r="A54"/>
      <c r="B54"/>
      <c r="C54"/>
      <c r="D54"/>
      <c r="E54"/>
      <c r="F54"/>
      <c r="G54"/>
      <c r="H54"/>
      <c r="I54"/>
      <c r="J54"/>
      <c r="K54"/>
    </row>
    <row r="55" spans="1:11" ht="12.75">
      <c r="A55"/>
      <c r="B55"/>
      <c r="C55"/>
      <c r="D55"/>
      <c r="E55"/>
      <c r="F55"/>
      <c r="G55"/>
      <c r="H55"/>
      <c r="I55"/>
      <c r="J55"/>
      <c r="K55"/>
    </row>
    <row r="56" spans="1:11" ht="12.75">
      <c r="A56"/>
      <c r="B56"/>
      <c r="C56"/>
      <c r="D56"/>
      <c r="E56"/>
      <c r="F56"/>
      <c r="G56"/>
      <c r="H56"/>
      <c r="I56"/>
      <c r="J56"/>
      <c r="K56"/>
    </row>
    <row r="57" spans="1:11" ht="12.75">
      <c r="A57"/>
      <c r="B57"/>
      <c r="C57"/>
      <c r="D57"/>
      <c r="E57"/>
      <c r="F57"/>
      <c r="G57"/>
      <c r="H57"/>
      <c r="I57"/>
      <c r="J57"/>
      <c r="K57"/>
    </row>
    <row r="58" spans="1:11" ht="12.75">
      <c r="A58"/>
      <c r="B58"/>
      <c r="C58"/>
      <c r="D58"/>
      <c r="E58"/>
      <c r="F58"/>
      <c r="G58"/>
      <c r="H58"/>
      <c r="I58"/>
      <c r="J58"/>
      <c r="K58"/>
    </row>
    <row r="59" spans="1:11" ht="12.75">
      <c r="A59"/>
      <c r="B59"/>
      <c r="C59"/>
      <c r="D59"/>
      <c r="E59"/>
      <c r="F59"/>
      <c r="G59"/>
      <c r="H59"/>
      <c r="I59"/>
      <c r="J59"/>
      <c r="K59"/>
    </row>
    <row r="60" spans="1:11" ht="12.75">
      <c r="A60"/>
      <c r="B60"/>
      <c r="C60"/>
      <c r="D60"/>
      <c r="E60"/>
      <c r="F60"/>
      <c r="G60"/>
      <c r="H60"/>
      <c r="I60"/>
      <c r="J60"/>
      <c r="K60"/>
    </row>
    <row r="61" spans="1:11" ht="12.75">
      <c r="A61"/>
      <c r="B61"/>
      <c r="C61"/>
      <c r="D61"/>
      <c r="E61"/>
      <c r="F61"/>
      <c r="G61"/>
      <c r="H61"/>
      <c r="I61"/>
      <c r="J61"/>
      <c r="K61"/>
    </row>
    <row r="62" spans="1:11" ht="12.75">
      <c r="A62"/>
      <c r="B62"/>
      <c r="C62"/>
      <c r="D62"/>
      <c r="E62"/>
      <c r="F62"/>
      <c r="G62"/>
      <c r="H62"/>
      <c r="I62"/>
      <c r="J62"/>
      <c r="K62"/>
    </row>
    <row r="63" spans="1:11" ht="12.75">
      <c r="A63"/>
      <c r="B63"/>
      <c r="C63"/>
      <c r="D63"/>
      <c r="E63"/>
      <c r="F63"/>
      <c r="G63"/>
      <c r="H63"/>
      <c r="I63"/>
      <c r="J63"/>
      <c r="K63"/>
    </row>
    <row r="64" spans="1:11" ht="12.75">
      <c r="A64"/>
      <c r="B64"/>
      <c r="C64"/>
      <c r="D64"/>
      <c r="E64"/>
      <c r="F64"/>
      <c r="G64"/>
      <c r="H64"/>
      <c r="I64"/>
      <c r="J64"/>
      <c r="K64"/>
    </row>
    <row r="65" spans="1:11" ht="12.75">
      <c r="A65"/>
      <c r="B65"/>
      <c r="C65"/>
      <c r="D65"/>
      <c r="E65"/>
      <c r="F65"/>
      <c r="G65"/>
      <c r="H65"/>
      <c r="I65"/>
      <c r="J65"/>
      <c r="K65"/>
    </row>
    <row r="66" spans="1:11" ht="12.75">
      <c r="A66"/>
      <c r="B66"/>
      <c r="C66"/>
      <c r="D66"/>
      <c r="E66"/>
      <c r="F66"/>
      <c r="G66"/>
      <c r="H66"/>
      <c r="I66"/>
      <c r="J66"/>
      <c r="K66"/>
    </row>
    <row r="67" spans="1:11" ht="12.75">
      <c r="A67"/>
      <c r="B67"/>
      <c r="C67"/>
      <c r="D67"/>
      <c r="E67"/>
      <c r="F67"/>
      <c r="G67"/>
      <c r="H67"/>
      <c r="I67"/>
      <c r="J67"/>
      <c r="K67"/>
    </row>
    <row r="68" spans="1:11" ht="12.75">
      <c r="A68"/>
      <c r="B68"/>
      <c r="C68"/>
      <c r="D68"/>
      <c r="E68"/>
      <c r="F68"/>
      <c r="G68"/>
      <c r="H68"/>
      <c r="I68"/>
      <c r="J68"/>
      <c r="K68"/>
    </row>
    <row r="69" spans="1:11" ht="12.75">
      <c r="A69"/>
      <c r="B69"/>
      <c r="C69"/>
      <c r="D69"/>
      <c r="E69"/>
      <c r="F69"/>
      <c r="G69"/>
      <c r="H69"/>
      <c r="I69"/>
      <c r="J69"/>
      <c r="K69"/>
    </row>
    <row r="70" spans="1:11" ht="12.75">
      <c r="A70"/>
      <c r="B70"/>
      <c r="C70"/>
      <c r="D70"/>
      <c r="E70"/>
      <c r="F70"/>
      <c r="G70"/>
      <c r="H70"/>
      <c r="I70"/>
      <c r="J70"/>
      <c r="K70"/>
    </row>
    <row r="71" spans="1:11" ht="12.75">
      <c r="A71"/>
      <c r="B71"/>
      <c r="C71"/>
      <c r="D71"/>
      <c r="E71"/>
      <c r="F71"/>
      <c r="G71"/>
      <c r="H71"/>
      <c r="I71"/>
      <c r="J71"/>
      <c r="K71"/>
    </row>
    <row r="72" spans="1:11" ht="12.75">
      <c r="A72"/>
      <c r="B72"/>
      <c r="C72"/>
      <c r="D72"/>
      <c r="E72"/>
      <c r="F72"/>
      <c r="G72"/>
      <c r="H72"/>
      <c r="I72"/>
      <c r="J72"/>
      <c r="K72"/>
    </row>
    <row r="73" spans="1:11" ht="12.75">
      <c r="A73"/>
      <c r="B73"/>
      <c r="C73"/>
      <c r="D73"/>
      <c r="E73"/>
      <c r="F73"/>
      <c r="G73"/>
      <c r="H73"/>
      <c r="I73"/>
      <c r="J73"/>
      <c r="K73"/>
    </row>
    <row r="74" spans="1:11" ht="12.75">
      <c r="A74"/>
      <c r="B74"/>
      <c r="C74"/>
      <c r="D74"/>
      <c r="E74"/>
      <c r="F74"/>
      <c r="G74"/>
      <c r="H74"/>
      <c r="I74"/>
      <c r="J74"/>
      <c r="K74"/>
    </row>
    <row r="75" spans="1:11" ht="12.75">
      <c r="A75"/>
      <c r="B75"/>
      <c r="C75"/>
      <c r="D75"/>
      <c r="E75"/>
      <c r="F75"/>
      <c r="G75"/>
      <c r="H75"/>
      <c r="I75"/>
      <c r="J75"/>
      <c r="K75"/>
    </row>
    <row r="76" spans="1:11" ht="12.75">
      <c r="A76"/>
      <c r="B76"/>
      <c r="C76"/>
      <c r="D76"/>
      <c r="E76"/>
      <c r="F76"/>
      <c r="G76"/>
      <c r="H76"/>
      <c r="I76"/>
      <c r="J76"/>
      <c r="K76"/>
    </row>
    <row r="77" spans="1:11" ht="12.75">
      <c r="A77"/>
      <c r="B77"/>
      <c r="C77"/>
      <c r="D77"/>
      <c r="E77"/>
      <c r="F77"/>
      <c r="G77"/>
      <c r="H77"/>
      <c r="I77"/>
      <c r="J77"/>
      <c r="K77"/>
    </row>
    <row r="78" spans="1:11" ht="12.75">
      <c r="A78"/>
      <c r="B78"/>
      <c r="C78"/>
      <c r="D78"/>
      <c r="E78"/>
      <c r="F78"/>
      <c r="G78"/>
      <c r="H78"/>
      <c r="I78"/>
      <c r="J78"/>
      <c r="K78"/>
    </row>
    <row r="79" spans="1:11" ht="12.75">
      <c r="A79"/>
      <c r="B79"/>
      <c r="C79"/>
      <c r="D79"/>
      <c r="E79"/>
      <c r="F79"/>
      <c r="G79"/>
      <c r="H79"/>
      <c r="I79"/>
      <c r="J79"/>
      <c r="K79"/>
    </row>
    <row r="80" spans="1:11" ht="12.75">
      <c r="A80"/>
      <c r="B80"/>
      <c r="C80"/>
      <c r="D80"/>
      <c r="E80"/>
      <c r="F80"/>
      <c r="G80"/>
      <c r="H80"/>
      <c r="I80"/>
      <c r="J80"/>
      <c r="K80"/>
    </row>
    <row r="81" spans="1:11" ht="12.75">
      <c r="A81"/>
      <c r="B81"/>
      <c r="C81"/>
      <c r="D81"/>
      <c r="E81"/>
      <c r="F81"/>
      <c r="G81"/>
      <c r="H81"/>
      <c r="I81"/>
      <c r="J81"/>
      <c r="K81"/>
    </row>
    <row r="82" spans="1:11" ht="12.75">
      <c r="A82"/>
      <c r="B82"/>
      <c r="C82"/>
      <c r="D82"/>
      <c r="E82"/>
      <c r="F82"/>
      <c r="G82"/>
      <c r="H82"/>
      <c r="I82"/>
      <c r="J82"/>
      <c r="K82"/>
    </row>
    <row r="83" spans="1:11" ht="12.75">
      <c r="A83"/>
      <c r="B83"/>
      <c r="C83"/>
      <c r="D83"/>
      <c r="E83"/>
      <c r="F83"/>
      <c r="G83"/>
      <c r="H83"/>
      <c r="I83"/>
      <c r="J83"/>
      <c r="K83"/>
    </row>
  </sheetData>
  <sheetProtection selectLockedCells="1" selectUnlockedCells="1"/>
  <mergeCells count="14">
    <mergeCell ref="F1:J1"/>
    <mergeCell ref="H2:J2"/>
    <mergeCell ref="B3:J3"/>
    <mergeCell ref="G4:J4"/>
    <mergeCell ref="B5:B8"/>
    <mergeCell ref="C5:E5"/>
    <mergeCell ref="F5:H5"/>
    <mergeCell ref="I5:I7"/>
    <mergeCell ref="C6:C8"/>
    <mergeCell ref="D6:D8"/>
    <mergeCell ref="E6:E8"/>
    <mergeCell ref="F6:F8"/>
    <mergeCell ref="G6:G8"/>
    <mergeCell ref="H6:H8"/>
  </mergeCells>
  <printOptions/>
  <pageMargins left="0.07847222222222222" right="0.07847222222222222" top="0.07847222222222222" bottom="0.07847222222222222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showGridLines="0" showZeros="0" view="pageBreakPreview" zoomScaleSheetLayoutView="100" workbookViewId="0" topLeftCell="A17">
      <selection activeCell="F45" sqref="F45"/>
    </sheetView>
  </sheetViews>
  <sheetFormatPr defaultColWidth="11.421875" defaultRowHeight="12.75" customHeight="1"/>
  <cols>
    <col min="1" max="1" width="3.7109375" style="0" customWidth="1"/>
    <col min="2" max="2" width="2.7109375" style="49" customWidth="1"/>
    <col min="3" max="3" width="3.28125" style="49" customWidth="1"/>
    <col min="4" max="4" width="50.00390625" style="51" customWidth="1"/>
    <col min="5" max="5" width="16.421875" style="51" customWidth="1"/>
    <col min="6" max="6" width="18.00390625" style="51" customWidth="1"/>
    <col min="7" max="7" width="17.140625" style="51" customWidth="1"/>
    <col min="8" max="8" width="16.7109375" style="51" customWidth="1"/>
    <col min="9" max="9" width="3.7109375" style="51" customWidth="1"/>
    <col min="10" max="16384" width="11.421875" style="51" customWidth="1"/>
  </cols>
  <sheetData>
    <row r="1" spans="1:9" ht="12.75" customHeight="1">
      <c r="A1" s="180"/>
      <c r="B1" s="181" t="s">
        <v>87</v>
      </c>
      <c r="C1" s="181"/>
      <c r="D1" s="181"/>
      <c r="E1" s="181"/>
      <c r="F1" s="182" t="str">
        <f>CONCATENATE("Raison social :",garde!D15)</f>
        <v>Raison social :FITCO SARL</v>
      </c>
      <c r="G1" s="182"/>
      <c r="H1" s="182"/>
      <c r="I1" s="181"/>
    </row>
    <row r="2" spans="1:9" ht="26.25" customHeight="1">
      <c r="A2" s="180"/>
      <c r="B2" s="181"/>
      <c r="C2" s="181"/>
      <c r="D2" s="181"/>
      <c r="E2" s="181"/>
      <c r="F2" s="181"/>
      <c r="G2" s="58" t="str">
        <f>garde!B9</f>
        <v>(Modéle Comptable Simplifié)</v>
      </c>
      <c r="H2" s="58"/>
      <c r="I2" s="181"/>
    </row>
    <row r="3" spans="1:9" ht="27.75" customHeight="1">
      <c r="A3" s="180"/>
      <c r="B3" s="183" t="s">
        <v>88</v>
      </c>
      <c r="C3" s="183"/>
      <c r="D3" s="183"/>
      <c r="E3" s="183"/>
      <c r="F3" s="183"/>
      <c r="G3" s="183"/>
      <c r="H3" s="183"/>
      <c r="I3" s="181"/>
    </row>
    <row r="4" spans="1:9" ht="42" customHeight="1">
      <c r="A4" s="180"/>
      <c r="B4" s="181" t="str">
        <f>CONCATENATE("Patente : ",garde!D17)</f>
        <v>Patente : 32104787</v>
      </c>
      <c r="C4" s="181"/>
      <c r="D4" s="181"/>
      <c r="E4" s="181"/>
      <c r="F4" s="184" t="str">
        <f>CONCATENATE("Exercice ",garde!E11)</f>
        <v>Exercice du 01/01/2009 au 31/12/2009</v>
      </c>
      <c r="G4" s="184"/>
      <c r="H4" s="184"/>
      <c r="I4" s="181"/>
    </row>
    <row r="5" spans="1:9" ht="12.75" customHeight="1">
      <c r="A5" s="180"/>
      <c r="B5" s="185"/>
      <c r="C5" s="186"/>
      <c r="D5" s="187" t="s">
        <v>89</v>
      </c>
      <c r="E5" s="188" t="s">
        <v>90</v>
      </c>
      <c r="F5" s="188"/>
      <c r="G5" s="189" t="s">
        <v>91</v>
      </c>
      <c r="H5" s="190" t="s">
        <v>92</v>
      </c>
      <c r="I5" s="181"/>
    </row>
    <row r="6" spans="1:9" ht="12.75" customHeight="1">
      <c r="A6" s="180"/>
      <c r="B6" s="191"/>
      <c r="C6" s="192"/>
      <c r="D6" s="187"/>
      <c r="E6" s="193" t="s">
        <v>93</v>
      </c>
      <c r="F6" s="194" t="s">
        <v>94</v>
      </c>
      <c r="G6" s="189"/>
      <c r="H6" s="190"/>
      <c r="I6" s="181"/>
    </row>
    <row r="7" spans="1:9" ht="12.75" customHeight="1">
      <c r="A7" s="180"/>
      <c r="B7" s="191"/>
      <c r="C7" s="192"/>
      <c r="D7" s="187"/>
      <c r="E7" s="193"/>
      <c r="F7" s="194"/>
      <c r="G7" s="189"/>
      <c r="H7" s="190"/>
      <c r="I7" s="181"/>
    </row>
    <row r="8" spans="1:9" ht="12.75" customHeight="1">
      <c r="A8" s="180"/>
      <c r="B8" s="191"/>
      <c r="C8" s="195"/>
      <c r="D8" s="187"/>
      <c r="E8" s="196">
        <v>1</v>
      </c>
      <c r="F8" s="197">
        <v>2</v>
      </c>
      <c r="G8" s="198" t="s">
        <v>95</v>
      </c>
      <c r="H8" s="196">
        <v>4</v>
      </c>
      <c r="I8" s="181"/>
    </row>
    <row r="9" spans="1:9" ht="12.75" customHeight="1">
      <c r="A9" s="180"/>
      <c r="B9" s="199" t="s">
        <v>96</v>
      </c>
      <c r="C9" s="200" t="s">
        <v>97</v>
      </c>
      <c r="D9" s="201" t="s">
        <v>98</v>
      </c>
      <c r="E9" s="202"/>
      <c r="F9" s="203"/>
      <c r="G9" s="204"/>
      <c r="H9" s="205"/>
      <c r="I9" s="181"/>
    </row>
    <row r="10" spans="1:9" ht="12.75" customHeight="1">
      <c r="A10" s="180"/>
      <c r="B10" s="199"/>
      <c r="C10" s="192">
        <v>1</v>
      </c>
      <c r="D10" s="206" t="s">
        <v>99</v>
      </c>
      <c r="E10" s="207"/>
      <c r="F10" s="208"/>
      <c r="G10" s="209">
        <f>SUM(E10:F10)</f>
        <v>0</v>
      </c>
      <c r="H10" s="210"/>
      <c r="I10" s="181"/>
    </row>
    <row r="11" spans="1:9" ht="12.75" customHeight="1">
      <c r="A11" s="180"/>
      <c r="B11" s="199"/>
      <c r="C11" s="192">
        <v>2</v>
      </c>
      <c r="D11" s="206" t="s">
        <v>100</v>
      </c>
      <c r="E11" s="207"/>
      <c r="F11" s="208"/>
      <c r="G11" s="209">
        <f>SUM(E11:F11)</f>
        <v>0</v>
      </c>
      <c r="H11" s="211"/>
      <c r="I11" s="181"/>
    </row>
    <row r="12" spans="1:9" ht="12.75" customHeight="1">
      <c r="A12" s="180"/>
      <c r="B12" s="199"/>
      <c r="C12" s="192"/>
      <c r="D12" s="206" t="s">
        <v>101</v>
      </c>
      <c r="E12" s="212">
        <f>SUM(E10:E11)</f>
        <v>0</v>
      </c>
      <c r="F12" s="213">
        <f>SUM(F10:F11)</f>
        <v>0</v>
      </c>
      <c r="G12" s="214">
        <f>SUM(E12:F12)</f>
        <v>0</v>
      </c>
      <c r="H12" s="215">
        <f>SUM(H10:H11)</f>
        <v>0</v>
      </c>
      <c r="I12" s="181"/>
    </row>
    <row r="13" spans="1:9" ht="12.75" customHeight="1">
      <c r="A13" s="180"/>
      <c r="B13" s="199"/>
      <c r="C13" s="192">
        <v>3</v>
      </c>
      <c r="D13" s="206" t="s">
        <v>102</v>
      </c>
      <c r="E13" s="207"/>
      <c r="F13" s="208"/>
      <c r="G13" s="209">
        <f>SUM(E13:F13)</f>
        <v>0</v>
      </c>
      <c r="H13" s="210">
        <v>0</v>
      </c>
      <c r="I13" s="181"/>
    </row>
    <row r="14" spans="1:9" ht="12.75" customHeight="1">
      <c r="A14" s="180"/>
      <c r="B14" s="199"/>
      <c r="C14" s="192">
        <v>4</v>
      </c>
      <c r="D14" s="216" t="s">
        <v>103</v>
      </c>
      <c r="E14" s="217"/>
      <c r="F14" s="218"/>
      <c r="G14" s="219">
        <f>E14+F14</f>
        <v>0</v>
      </c>
      <c r="H14" s="220">
        <v>0</v>
      </c>
      <c r="I14" s="181"/>
    </row>
    <row r="15" spans="1:9" ht="12.75" customHeight="1">
      <c r="A15" s="180"/>
      <c r="B15" s="199"/>
      <c r="C15" s="191">
        <v>5</v>
      </c>
      <c r="D15" s="206" t="s">
        <v>104</v>
      </c>
      <c r="E15" s="207"/>
      <c r="F15" s="208"/>
      <c r="G15" s="209">
        <f>E15+F15</f>
        <v>0</v>
      </c>
      <c r="H15" s="210">
        <v>0</v>
      </c>
      <c r="I15" s="181"/>
    </row>
    <row r="16" spans="1:9" ht="12.75" customHeight="1">
      <c r="A16" s="180"/>
      <c r="B16" s="199"/>
      <c r="C16" s="191">
        <v>6</v>
      </c>
      <c r="D16" s="206" t="s">
        <v>105</v>
      </c>
      <c r="E16" s="207"/>
      <c r="F16" s="208"/>
      <c r="G16" s="209">
        <f>E16+F16</f>
        <v>0</v>
      </c>
      <c r="H16" s="210">
        <v>0</v>
      </c>
      <c r="I16" s="181"/>
    </row>
    <row r="17" spans="1:9" ht="12.75" customHeight="1">
      <c r="A17" s="180"/>
      <c r="B17" s="199"/>
      <c r="C17" s="191">
        <v>7</v>
      </c>
      <c r="D17" s="216" t="s">
        <v>106</v>
      </c>
      <c r="E17" s="217"/>
      <c r="F17" s="218"/>
      <c r="G17" s="209">
        <f>E17+F17</f>
        <v>0</v>
      </c>
      <c r="H17" s="220">
        <v>0</v>
      </c>
      <c r="I17" s="181"/>
    </row>
    <row r="18" spans="1:9" ht="12.75" customHeight="1">
      <c r="A18" s="180"/>
      <c r="B18" s="199"/>
      <c r="C18" s="191"/>
      <c r="D18" s="221" t="s">
        <v>107</v>
      </c>
      <c r="E18" s="222"/>
      <c r="F18" s="223"/>
      <c r="G18" s="204">
        <f>E18+F18</f>
        <v>0</v>
      </c>
      <c r="H18" s="224">
        <v>0</v>
      </c>
      <c r="I18" s="181"/>
    </row>
    <row r="19" spans="1:9" ht="12.75" customHeight="1">
      <c r="A19" s="180"/>
      <c r="B19" s="199"/>
      <c r="C19" s="225"/>
      <c r="D19" s="226" t="s">
        <v>108</v>
      </c>
      <c r="E19" s="227">
        <f>SUM(E12:E18)</f>
        <v>0</v>
      </c>
      <c r="F19" s="228">
        <f>SUM(F12:F18)</f>
        <v>0</v>
      </c>
      <c r="G19" s="229">
        <f>SUM(G12:G18)</f>
        <v>0</v>
      </c>
      <c r="H19" s="230">
        <f>SUM(H12:H18)</f>
        <v>0</v>
      </c>
      <c r="I19" s="181"/>
    </row>
    <row r="20" spans="1:9" ht="12.75" customHeight="1">
      <c r="A20" s="180"/>
      <c r="B20" s="199"/>
      <c r="C20" s="231" t="s">
        <v>109</v>
      </c>
      <c r="D20" s="232" t="s">
        <v>110</v>
      </c>
      <c r="E20" s="202"/>
      <c r="F20" s="203"/>
      <c r="G20" s="204"/>
      <c r="H20" s="205"/>
      <c r="I20" s="181"/>
    </row>
    <row r="21" spans="1:9" ht="12.75" customHeight="1">
      <c r="A21" s="180"/>
      <c r="B21" s="199"/>
      <c r="C21" s="191">
        <v>8</v>
      </c>
      <c r="D21" s="233" t="s">
        <v>111</v>
      </c>
      <c r="E21" s="207"/>
      <c r="F21" s="208"/>
      <c r="G21" s="209">
        <f>SUM(E21:F21)</f>
        <v>0</v>
      </c>
      <c r="H21" s="210"/>
      <c r="I21" s="181"/>
    </row>
    <row r="22" spans="1:9" ht="12.75" customHeight="1">
      <c r="A22" s="180"/>
      <c r="B22" s="199"/>
      <c r="C22" s="191">
        <v>9</v>
      </c>
      <c r="D22" s="234" t="s">
        <v>112</v>
      </c>
      <c r="E22" s="222"/>
      <c r="F22" s="223"/>
      <c r="G22" s="219">
        <f>E22+F22</f>
        <v>0</v>
      </c>
      <c r="H22" s="224"/>
      <c r="I22" s="181"/>
    </row>
    <row r="23" spans="1:9" ht="12.75" customHeight="1">
      <c r="A23" s="180"/>
      <c r="B23" s="199"/>
      <c r="C23" s="191">
        <v>10</v>
      </c>
      <c r="D23" s="235" t="s">
        <v>113</v>
      </c>
      <c r="E23" s="236"/>
      <c r="F23" s="237"/>
      <c r="G23" s="209">
        <f>SUM(E23:F23)</f>
        <v>0</v>
      </c>
      <c r="H23" s="238"/>
      <c r="I23" s="181"/>
    </row>
    <row r="24" spans="1:9" ht="12.75" customHeight="1">
      <c r="A24" s="180"/>
      <c r="B24" s="199"/>
      <c r="C24" s="191">
        <v>11</v>
      </c>
      <c r="D24" s="235" t="s">
        <v>114</v>
      </c>
      <c r="E24" s="236"/>
      <c r="F24" s="237"/>
      <c r="G24" s="209">
        <f>SUM(E24:F24)</f>
        <v>0</v>
      </c>
      <c r="H24" s="238"/>
      <c r="I24" s="181"/>
    </row>
    <row r="25" spans="1:9" ht="12.75" customHeight="1">
      <c r="A25" s="180"/>
      <c r="B25" s="199"/>
      <c r="C25" s="191">
        <v>12</v>
      </c>
      <c r="D25" s="235" t="s">
        <v>115</v>
      </c>
      <c r="E25" s="236"/>
      <c r="F25" s="237"/>
      <c r="G25" s="209">
        <f>SUM(E25:F25)</f>
        <v>0</v>
      </c>
      <c r="H25" s="238"/>
      <c r="I25" s="181"/>
    </row>
    <row r="26" spans="1:9" ht="12.75" customHeight="1">
      <c r="A26" s="180"/>
      <c r="B26" s="199"/>
      <c r="C26" s="191">
        <v>13</v>
      </c>
      <c r="D26" s="235" t="s">
        <v>116</v>
      </c>
      <c r="E26" s="236"/>
      <c r="F26" s="237"/>
      <c r="G26" s="209">
        <f>SUM(E26:F26)</f>
        <v>0</v>
      </c>
      <c r="H26" s="238">
        <v>0</v>
      </c>
      <c r="I26" s="181"/>
    </row>
    <row r="27" spans="1:9" ht="12.75" customHeight="1">
      <c r="A27" s="180"/>
      <c r="B27" s="199"/>
      <c r="C27" s="191">
        <v>14</v>
      </c>
      <c r="D27" s="216" t="s">
        <v>117</v>
      </c>
      <c r="E27" s="217"/>
      <c r="F27" s="218"/>
      <c r="G27" s="209">
        <f>SUM(E27:F27)</f>
        <v>0</v>
      </c>
      <c r="H27" s="220"/>
      <c r="I27" s="181"/>
    </row>
    <row r="28" spans="1:9" ht="12.75" customHeight="1">
      <c r="A28" s="180"/>
      <c r="B28" s="199"/>
      <c r="C28" s="239">
        <v>15</v>
      </c>
      <c r="D28" s="221" t="s">
        <v>118</v>
      </c>
      <c r="E28" s="222"/>
      <c r="F28" s="223"/>
      <c r="G28" s="209">
        <f>SUM(E28:F28)</f>
        <v>0</v>
      </c>
      <c r="H28" s="224">
        <v>0</v>
      </c>
      <c r="I28" s="181"/>
    </row>
    <row r="29" spans="1:9" ht="12.75" customHeight="1">
      <c r="A29" s="180"/>
      <c r="B29" s="199"/>
      <c r="C29" s="225"/>
      <c r="D29" s="226" t="s">
        <v>119</v>
      </c>
      <c r="E29" s="227">
        <f>SUM(E20:E28)</f>
        <v>0</v>
      </c>
      <c r="F29" s="228">
        <f>SUM(F21+F22+F23+F24+F25+F26+F27)</f>
        <v>0</v>
      </c>
      <c r="G29" s="229">
        <f>SUM(E29+F29)</f>
        <v>0</v>
      </c>
      <c r="H29" s="240">
        <f>SUM(H21:H28)</f>
        <v>0</v>
      </c>
      <c r="I29" s="181"/>
    </row>
    <row r="30" spans="1:9" ht="12.75" customHeight="1">
      <c r="A30" s="180"/>
      <c r="B30" s="239"/>
      <c r="C30" s="241" t="s">
        <v>120</v>
      </c>
      <c r="D30" s="226" t="s">
        <v>121</v>
      </c>
      <c r="E30" s="242">
        <f>E19-E29</f>
        <v>0</v>
      </c>
      <c r="F30" s="242">
        <f>F19-F29</f>
        <v>0</v>
      </c>
      <c r="G30" s="229">
        <f>(G19-G29)</f>
        <v>0</v>
      </c>
      <c r="H30" s="243">
        <f>(H19-H29)</f>
        <v>0</v>
      </c>
      <c r="I30" s="181"/>
    </row>
    <row r="31" spans="1:9" ht="12.75" customHeight="1">
      <c r="A31" s="180"/>
      <c r="B31" s="244" t="s">
        <v>122</v>
      </c>
      <c r="C31" s="245" t="s">
        <v>123</v>
      </c>
      <c r="D31" s="232" t="s">
        <v>124</v>
      </c>
      <c r="E31" s="205"/>
      <c r="F31" s="246"/>
      <c r="G31" s="204"/>
      <c r="H31" s="205"/>
      <c r="I31" s="181"/>
    </row>
    <row r="32" spans="1:9" ht="12.75" customHeight="1">
      <c r="A32" s="180"/>
      <c r="B32" s="244"/>
      <c r="C32" s="191">
        <v>16</v>
      </c>
      <c r="D32" s="221" t="s">
        <v>125</v>
      </c>
      <c r="E32" s="222"/>
      <c r="F32" s="223"/>
      <c r="G32" s="209">
        <f>SUM(E32:F32)</f>
        <v>0</v>
      </c>
      <c r="H32" s="224">
        <v>0</v>
      </c>
      <c r="I32" s="181"/>
    </row>
    <row r="33" spans="1:9" ht="12.75" customHeight="1">
      <c r="A33" s="180"/>
      <c r="B33" s="244"/>
      <c r="C33" s="192">
        <v>17</v>
      </c>
      <c r="D33" s="216" t="s">
        <v>126</v>
      </c>
      <c r="E33" s="217"/>
      <c r="F33" s="218"/>
      <c r="G33" s="204">
        <f>SUM(E33:F33)</f>
        <v>0</v>
      </c>
      <c r="H33" s="220">
        <v>0</v>
      </c>
      <c r="I33" s="181"/>
    </row>
    <row r="34" spans="1:9" ht="12.75" customHeight="1">
      <c r="A34" s="180"/>
      <c r="B34" s="244"/>
      <c r="C34" s="231" t="s">
        <v>127</v>
      </c>
      <c r="D34" s="226" t="s">
        <v>128</v>
      </c>
      <c r="E34" s="247"/>
      <c r="F34" s="248"/>
      <c r="G34" s="249">
        <f>+G32-G33</f>
        <v>0</v>
      </c>
      <c r="H34" s="243">
        <f>SUM(H32-H33)</f>
        <v>0</v>
      </c>
      <c r="I34" s="181"/>
    </row>
    <row r="35" spans="1:9" ht="12.75" customHeight="1">
      <c r="A35" s="180"/>
      <c r="B35" s="185"/>
      <c r="C35" s="231" t="s">
        <v>129</v>
      </c>
      <c r="D35" s="226" t="s">
        <v>130</v>
      </c>
      <c r="E35" s="247"/>
      <c r="F35" s="248"/>
      <c r="G35" s="229">
        <f>SUM(G30+G34)</f>
        <v>0</v>
      </c>
      <c r="H35" s="243">
        <f>SUM(H30+H34)</f>
        <v>0</v>
      </c>
      <c r="I35" s="181"/>
    </row>
    <row r="36" spans="1:9" ht="12.75" customHeight="1">
      <c r="A36" s="180"/>
      <c r="B36" s="191"/>
      <c r="C36" s="231" t="s">
        <v>131</v>
      </c>
      <c r="D36" s="226" t="s">
        <v>132</v>
      </c>
      <c r="E36" s="250">
        <v>0</v>
      </c>
      <c r="F36" s="228"/>
      <c r="G36" s="229">
        <f>E36</f>
        <v>0</v>
      </c>
      <c r="H36" s="230"/>
      <c r="I36" s="181"/>
    </row>
    <row r="37" spans="1:9" ht="12.75" customHeight="1">
      <c r="A37" s="180"/>
      <c r="B37" s="239"/>
      <c r="C37" s="251" t="s">
        <v>133</v>
      </c>
      <c r="D37" s="226" t="s">
        <v>134</v>
      </c>
      <c r="E37" s="247"/>
      <c r="F37" s="248"/>
      <c r="G37" s="229">
        <f>(G35-G36)</f>
        <v>0</v>
      </c>
      <c r="H37" s="243">
        <f>(H35-H36)</f>
        <v>0</v>
      </c>
      <c r="I37" s="181"/>
    </row>
    <row r="38" spans="1:9" ht="12.75" customHeight="1">
      <c r="A38" s="180"/>
      <c r="B38" s="181"/>
      <c r="C38" s="252"/>
      <c r="D38" s="200"/>
      <c r="E38" s="253"/>
      <c r="F38" s="253"/>
      <c r="G38" s="254"/>
      <c r="H38" s="254"/>
      <c r="I38" s="181"/>
    </row>
    <row r="39" spans="1:9" ht="12.75" customHeight="1">
      <c r="A39" s="180"/>
      <c r="B39" s="255"/>
      <c r="C39" s="256" t="s">
        <v>135</v>
      </c>
      <c r="D39" s="226" t="s">
        <v>136</v>
      </c>
      <c r="E39" s="247"/>
      <c r="F39" s="248"/>
      <c r="G39" s="249">
        <f>(G19+G32)</f>
        <v>0</v>
      </c>
      <c r="H39" s="257">
        <f>(H19+H32)</f>
        <v>0</v>
      </c>
      <c r="I39" s="181"/>
    </row>
    <row r="40" spans="1:9" ht="12.75" customHeight="1">
      <c r="A40" s="180"/>
      <c r="B40" s="258"/>
      <c r="C40" s="200" t="s">
        <v>137</v>
      </c>
      <c r="D40" s="226" t="s">
        <v>138</v>
      </c>
      <c r="E40" s="247"/>
      <c r="F40" s="248"/>
      <c r="G40" s="249">
        <f>SUM(G29+G33+G36)</f>
        <v>0</v>
      </c>
      <c r="H40" s="259">
        <f>SUM(H29+H33+H36)</f>
        <v>0</v>
      </c>
      <c r="I40" s="181"/>
    </row>
    <row r="41" spans="1:9" ht="12.75" customHeight="1">
      <c r="A41" s="180"/>
      <c r="B41" s="258"/>
      <c r="C41" s="245" t="s">
        <v>139</v>
      </c>
      <c r="D41" s="260" t="s">
        <v>140</v>
      </c>
      <c r="E41" s="261"/>
      <c r="F41" s="262"/>
      <c r="G41" s="263">
        <f>(G39-G40)</f>
        <v>0</v>
      </c>
      <c r="H41" s="264">
        <f>(H39-H40)</f>
        <v>0</v>
      </c>
      <c r="I41" s="181"/>
    </row>
    <row r="42" spans="1:9" ht="12.75" customHeight="1">
      <c r="A42" s="180"/>
      <c r="B42" s="265"/>
      <c r="C42" s="266"/>
      <c r="D42" s="267" t="s">
        <v>141</v>
      </c>
      <c r="E42" s="261"/>
      <c r="F42" s="262"/>
      <c r="G42" s="263"/>
      <c r="H42" s="264"/>
      <c r="I42" s="181"/>
    </row>
    <row r="43" spans="1:9" ht="12.75" customHeight="1">
      <c r="A43" s="180"/>
      <c r="B43" s="181"/>
      <c r="C43" s="181"/>
      <c r="D43" s="181"/>
      <c r="E43" s="181"/>
      <c r="F43" s="181"/>
      <c r="G43" s="181"/>
      <c r="H43" s="181"/>
      <c r="I43" s="181"/>
    </row>
    <row r="44" spans="1:9" ht="12.75" customHeight="1">
      <c r="A44" s="180"/>
      <c r="B44" s="181" t="s">
        <v>142</v>
      </c>
      <c r="C44" s="181"/>
      <c r="D44" s="181"/>
      <c r="E44" s="181"/>
      <c r="F44" s="181"/>
      <c r="G44" s="181"/>
      <c r="H44" s="181"/>
      <c r="I44" s="181"/>
    </row>
    <row r="45" spans="1:9" ht="12.75" customHeight="1">
      <c r="A45" s="180"/>
      <c r="B45" s="181" t="s">
        <v>143</v>
      </c>
      <c r="C45" s="181"/>
      <c r="D45" s="181"/>
      <c r="E45" s="181"/>
      <c r="F45" s="181"/>
      <c r="G45" s="181"/>
      <c r="H45" s="181"/>
      <c r="I45" s="181"/>
    </row>
    <row r="46" spans="1:9" ht="12.75" customHeight="1">
      <c r="A46" s="180"/>
      <c r="B46" s="181"/>
      <c r="C46" s="181"/>
      <c r="D46" s="181"/>
      <c r="E46" s="181"/>
      <c r="F46" s="181"/>
      <c r="G46" s="181"/>
      <c r="H46" s="181"/>
      <c r="I46" s="181"/>
    </row>
    <row r="47" spans="1:9" ht="12.75" customHeight="1">
      <c r="A47" s="180"/>
      <c r="B47" s="268"/>
      <c r="C47" s="269" t="s">
        <v>144</v>
      </c>
      <c r="D47" s="270" t="s">
        <v>145</v>
      </c>
      <c r="E47" s="271"/>
      <c r="F47" s="271"/>
      <c r="G47" s="272">
        <f>+G10-G21</f>
        <v>0</v>
      </c>
      <c r="H47" s="272">
        <f>+H10-H21</f>
        <v>0</v>
      </c>
      <c r="I47" s="181"/>
    </row>
    <row r="48" spans="1:9" ht="12.75" customHeight="1">
      <c r="A48" s="180"/>
      <c r="B48" s="273"/>
      <c r="C48" s="274"/>
      <c r="D48" s="270"/>
      <c r="E48" s="271"/>
      <c r="F48" s="271"/>
      <c r="G48" s="272"/>
      <c r="H48" s="272"/>
      <c r="I48" s="181"/>
    </row>
    <row r="49" spans="1:9" ht="12.75" customHeight="1">
      <c r="A49" s="180"/>
      <c r="B49" s="268"/>
      <c r="C49" s="269" t="s">
        <v>146</v>
      </c>
      <c r="D49" s="275" t="s">
        <v>147</v>
      </c>
      <c r="E49" s="276"/>
      <c r="F49" s="277"/>
      <c r="G49" s="263">
        <f>+G10+G11+G13+G14-G21-G22-G23</f>
        <v>0</v>
      </c>
      <c r="H49" s="263">
        <f>+H10+H11+H13+H14-H21-H22-H23</f>
        <v>0</v>
      </c>
      <c r="I49" s="181"/>
    </row>
    <row r="50" spans="1:9" ht="12.75" customHeight="1">
      <c r="A50" s="180"/>
      <c r="B50" s="278"/>
      <c r="C50" s="279"/>
      <c r="D50" s="275"/>
      <c r="E50" s="276"/>
      <c r="F50" s="277"/>
      <c r="G50" s="263"/>
      <c r="H50" s="263"/>
      <c r="I50" s="181"/>
    </row>
    <row r="51" spans="1:9" ht="12.75" customHeight="1">
      <c r="A51" s="180"/>
      <c r="B51" s="181"/>
      <c r="C51" s="181"/>
      <c r="D51" s="181"/>
      <c r="E51" s="181"/>
      <c r="F51" s="181"/>
      <c r="G51" s="181"/>
      <c r="H51" s="181"/>
      <c r="I51" s="181"/>
    </row>
    <row r="52" spans="1:9" ht="12.75" customHeight="1">
      <c r="A52" s="180"/>
      <c r="B52" s="181"/>
      <c r="C52" s="181"/>
      <c r="D52" s="181"/>
      <c r="E52" s="181"/>
      <c r="F52" s="181"/>
      <c r="G52" s="181"/>
      <c r="H52" s="181"/>
      <c r="I52" s="181"/>
    </row>
    <row r="53" spans="2:8" ht="12.75" customHeight="1">
      <c r="B53" s="280"/>
      <c r="C53" s="280"/>
      <c r="D53" s="280"/>
      <c r="E53" s="280"/>
      <c r="F53" s="280"/>
      <c r="G53" s="280"/>
      <c r="H53" s="280"/>
    </row>
    <row r="54" spans="2:8" ht="12.75" customHeight="1">
      <c r="B54" s="280"/>
      <c r="C54" s="280"/>
      <c r="D54" s="280"/>
      <c r="E54" s="280"/>
      <c r="F54" s="280"/>
      <c r="G54" s="280"/>
      <c r="H54" s="280"/>
    </row>
  </sheetData>
  <sheetProtection selectLockedCells="1" selectUnlockedCells="1"/>
  <mergeCells count="26">
    <mergeCell ref="F1:H1"/>
    <mergeCell ref="G2:H2"/>
    <mergeCell ref="B3:H3"/>
    <mergeCell ref="F4:H4"/>
    <mergeCell ref="D5:D8"/>
    <mergeCell ref="E5:F5"/>
    <mergeCell ref="G5:G7"/>
    <mergeCell ref="H5:H7"/>
    <mergeCell ref="E6:E7"/>
    <mergeCell ref="F6:F7"/>
    <mergeCell ref="B9:B29"/>
    <mergeCell ref="B31:B34"/>
    <mergeCell ref="E41:E42"/>
    <mergeCell ref="F41:F42"/>
    <mergeCell ref="G41:G42"/>
    <mergeCell ref="H41:H42"/>
    <mergeCell ref="D47:D48"/>
    <mergeCell ref="E47:E48"/>
    <mergeCell ref="F47:F48"/>
    <mergeCell ref="G47:G48"/>
    <mergeCell ref="H47:H48"/>
    <mergeCell ref="D49:D50"/>
    <mergeCell ref="E49:E50"/>
    <mergeCell ref="F49:F50"/>
    <mergeCell ref="G49:G50"/>
    <mergeCell ref="H49:H50"/>
  </mergeCells>
  <printOptions/>
  <pageMargins left="0.07847222222222222" right="0.07847222222222222" top="0.07847222222222222" bottom="0.07847222222222222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2"/>
  <sheetViews>
    <sheetView showGridLines="0" showZeros="0" view="pageBreakPreview" zoomScaleSheetLayoutView="100" workbookViewId="0" topLeftCell="A17">
      <selection activeCell="D43" sqref="D43"/>
    </sheetView>
  </sheetViews>
  <sheetFormatPr defaultColWidth="11.421875" defaultRowHeight="12.75"/>
  <cols>
    <col min="1" max="1" width="3.7109375" style="0" customWidth="1"/>
    <col min="2" max="2" width="55.57421875" style="0" customWidth="1"/>
    <col min="3" max="3" width="26.00390625" style="0" customWidth="1"/>
    <col min="4" max="4" width="24.00390625" style="0" customWidth="1"/>
    <col min="5" max="5" width="3.7109375" style="0" customWidth="1"/>
  </cols>
  <sheetData>
    <row r="1" spans="1:5" ht="27.75" customHeight="1">
      <c r="A1" s="281"/>
      <c r="B1" s="52" t="s">
        <v>148</v>
      </c>
      <c r="C1" s="282" t="str">
        <f>CONCATENATE("Raison social :",garde!D15)</f>
        <v>Raison social :FITCO SARL</v>
      </c>
      <c r="D1" s="282"/>
      <c r="E1" s="281"/>
    </row>
    <row r="2" spans="1:5" ht="26.25" customHeight="1">
      <c r="A2" s="281"/>
      <c r="B2" s="52"/>
      <c r="C2" s="58" t="str">
        <f>garde!B9</f>
        <v>(Modéle Comptable Simplifié)</v>
      </c>
      <c r="D2" s="58"/>
      <c r="E2" s="281"/>
    </row>
    <row r="3" spans="1:5" ht="27.75" customHeight="1">
      <c r="A3" s="281"/>
      <c r="B3" s="283" t="s">
        <v>149</v>
      </c>
      <c r="C3" s="283"/>
      <c r="D3" s="283"/>
      <c r="E3" s="281"/>
    </row>
    <row r="4" spans="1:5" ht="42" customHeight="1">
      <c r="A4" s="281"/>
      <c r="B4" s="180" t="str">
        <f>CONCATENATE("Patente : ",garde!D17)</f>
        <v>Patente : 32104787</v>
      </c>
      <c r="C4" s="282" t="str">
        <f>CONCATENATE("Exercice ",garde!E11)</f>
        <v>Exercice du 01/01/2009 au 31/12/2009</v>
      </c>
      <c r="D4" s="282"/>
      <c r="E4" s="281"/>
    </row>
    <row r="5" spans="1:5" ht="12.75">
      <c r="A5" s="281"/>
      <c r="B5" s="284" t="s">
        <v>150</v>
      </c>
      <c r="C5" s="285" t="s">
        <v>151</v>
      </c>
      <c r="D5" s="286" t="s">
        <v>151</v>
      </c>
      <c r="E5" s="281"/>
    </row>
    <row r="6" spans="1:5" ht="12.75">
      <c r="A6" s="281"/>
      <c r="B6" s="287" t="s">
        <v>152</v>
      </c>
      <c r="C6" s="288"/>
      <c r="D6" s="288"/>
      <c r="E6" s="281"/>
    </row>
    <row r="7" spans="1:5" ht="12.75">
      <c r="A7" s="281"/>
      <c r="B7" s="289" t="s">
        <v>153</v>
      </c>
      <c r="C7" s="290">
        <f>IF(CPC!G41&gt;0,CPC!G41,0)</f>
        <v>0</v>
      </c>
      <c r="D7" s="288"/>
      <c r="E7" s="281"/>
    </row>
    <row r="8" spans="1:5" ht="12.75">
      <c r="A8" s="281"/>
      <c r="B8" s="289" t="s">
        <v>154</v>
      </c>
      <c r="C8" s="288"/>
      <c r="D8" s="290">
        <f>IF(CPC!G41&lt;0,-CPC!G41,0)</f>
        <v>0</v>
      </c>
      <c r="E8" s="281"/>
    </row>
    <row r="9" spans="1:5" ht="12.75">
      <c r="A9" s="281"/>
      <c r="B9" s="287" t="s">
        <v>155</v>
      </c>
      <c r="C9" s="288"/>
      <c r="D9" s="288"/>
      <c r="E9" s="281"/>
    </row>
    <row r="10" spans="1:5" ht="12.75">
      <c r="A10" s="281"/>
      <c r="B10" s="289" t="s">
        <v>156</v>
      </c>
      <c r="C10" s="290">
        <f>SUM(C11:C15)</f>
        <v>0</v>
      </c>
      <c r="D10" s="288"/>
      <c r="E10" s="281"/>
    </row>
    <row r="11" spans="1:5" ht="12.75">
      <c r="A11" s="281"/>
      <c r="B11" s="289" t="s">
        <v>157</v>
      </c>
      <c r="C11" s="291">
        <f>CPC!F29</f>
        <v>0</v>
      </c>
      <c r="D11" s="288"/>
      <c r="E11" s="281"/>
    </row>
    <row r="12" spans="1:5" ht="12.75">
      <c r="A12" s="281"/>
      <c r="B12" s="289" t="s">
        <v>158</v>
      </c>
      <c r="C12" s="288"/>
      <c r="D12" s="288"/>
      <c r="E12" s="281"/>
    </row>
    <row r="13" spans="1:5" ht="12.75">
      <c r="A13" s="281"/>
      <c r="B13" s="289" t="s">
        <v>158</v>
      </c>
      <c r="C13" s="288"/>
      <c r="D13" s="288"/>
      <c r="E13" s="281"/>
    </row>
    <row r="14" spans="1:5" ht="12.75">
      <c r="A14" s="281"/>
      <c r="B14" s="289" t="s">
        <v>158</v>
      </c>
      <c r="C14" s="288"/>
      <c r="D14" s="288"/>
      <c r="E14" s="281"/>
    </row>
    <row r="15" spans="1:5" ht="12.75">
      <c r="A15" s="281"/>
      <c r="B15" s="289" t="s">
        <v>158</v>
      </c>
      <c r="C15" s="288"/>
      <c r="D15" s="288"/>
      <c r="E15" s="281"/>
    </row>
    <row r="16" spans="1:5" ht="12.75">
      <c r="A16" s="281"/>
      <c r="B16" s="289" t="s">
        <v>159</v>
      </c>
      <c r="C16" s="290">
        <f>SUM(C17:C23)</f>
        <v>0</v>
      </c>
      <c r="D16" s="288"/>
      <c r="E16" s="281"/>
    </row>
    <row r="17" spans="1:5" ht="12.75">
      <c r="A17" s="281"/>
      <c r="B17" s="289" t="s">
        <v>160</v>
      </c>
      <c r="C17" s="291">
        <f>CPC!F33</f>
        <v>0</v>
      </c>
      <c r="D17" s="288"/>
      <c r="E17" s="281"/>
    </row>
    <row r="18" spans="1:5" ht="12.75">
      <c r="A18" s="281"/>
      <c r="B18" s="289" t="s">
        <v>161</v>
      </c>
      <c r="C18" s="291">
        <f>CPC!G36</f>
        <v>0</v>
      </c>
      <c r="D18" s="288"/>
      <c r="E18" s="281"/>
    </row>
    <row r="19" spans="1:5" ht="12.75">
      <c r="A19" s="281"/>
      <c r="B19" s="289" t="s">
        <v>158</v>
      </c>
      <c r="C19" s="288"/>
      <c r="D19" s="288"/>
      <c r="E19" s="281"/>
    </row>
    <row r="20" spans="1:5" ht="12.75">
      <c r="A20" s="281"/>
      <c r="B20" s="289" t="s">
        <v>158</v>
      </c>
      <c r="C20" s="288"/>
      <c r="D20" s="288"/>
      <c r="E20" s="281"/>
    </row>
    <row r="21" spans="1:5" ht="12.75">
      <c r="A21" s="281"/>
      <c r="B21" s="289" t="s">
        <v>158</v>
      </c>
      <c r="C21" s="288"/>
      <c r="D21" s="288"/>
      <c r="E21" s="281"/>
    </row>
    <row r="22" spans="1:5" ht="12.75">
      <c r="A22" s="281"/>
      <c r="B22" s="289" t="s">
        <v>158</v>
      </c>
      <c r="C22" s="288"/>
      <c r="D22" s="288"/>
      <c r="E22" s="281"/>
    </row>
    <row r="23" spans="1:5" ht="12.75">
      <c r="A23" s="281"/>
      <c r="B23" s="289" t="s">
        <v>158</v>
      </c>
      <c r="C23" s="288"/>
      <c r="D23" s="288"/>
      <c r="E23" s="281"/>
    </row>
    <row r="24" spans="1:5" ht="12.75">
      <c r="A24" s="281"/>
      <c r="B24" s="287" t="s">
        <v>162</v>
      </c>
      <c r="C24" s="288"/>
      <c r="D24" s="288"/>
      <c r="E24" s="281"/>
    </row>
    <row r="25" spans="1:5" ht="12.75">
      <c r="A25" s="281"/>
      <c r="B25" s="289" t="s">
        <v>156</v>
      </c>
      <c r="C25" s="288"/>
      <c r="D25" s="290">
        <v>0</v>
      </c>
      <c r="E25" s="281"/>
    </row>
    <row r="26" spans="1:5" ht="12.75">
      <c r="A26" s="281"/>
      <c r="B26" s="289" t="s">
        <v>158</v>
      </c>
      <c r="C26" s="288"/>
      <c r="D26" s="288"/>
      <c r="E26" s="281"/>
    </row>
    <row r="27" spans="1:5" ht="12.75">
      <c r="A27" s="281"/>
      <c r="B27" s="289" t="s">
        <v>158</v>
      </c>
      <c r="C27" s="288"/>
      <c r="D27" s="288"/>
      <c r="E27" s="281"/>
    </row>
    <row r="28" spans="1:5" ht="12.75">
      <c r="A28" s="281"/>
      <c r="B28" s="289" t="s">
        <v>158</v>
      </c>
      <c r="C28" s="288"/>
      <c r="D28" s="288"/>
      <c r="E28" s="281"/>
    </row>
    <row r="29" spans="1:5" ht="12.75">
      <c r="A29" s="281"/>
      <c r="B29" s="289" t="s">
        <v>158</v>
      </c>
      <c r="C29" s="288"/>
      <c r="D29" s="288"/>
      <c r="E29" s="281"/>
    </row>
    <row r="30" spans="1:5" ht="12.75">
      <c r="A30" s="281"/>
      <c r="B30" s="289" t="s">
        <v>159</v>
      </c>
      <c r="C30" s="292"/>
      <c r="D30" s="288"/>
      <c r="E30" s="281"/>
    </row>
    <row r="31" spans="1:5" ht="12.75">
      <c r="A31" s="281"/>
      <c r="B31" s="289" t="s">
        <v>163</v>
      </c>
      <c r="C31" s="288"/>
      <c r="D31" s="288"/>
      <c r="E31" s="281"/>
    </row>
    <row r="32" spans="1:5" ht="12.75">
      <c r="A32" s="281"/>
      <c r="B32" s="289" t="s">
        <v>158</v>
      </c>
      <c r="C32" s="288"/>
      <c r="D32" s="288"/>
      <c r="E32" s="281"/>
    </row>
    <row r="33" spans="1:5" ht="12.75">
      <c r="A33" s="281"/>
      <c r="B33" s="293" t="s">
        <v>164</v>
      </c>
      <c r="C33" s="294">
        <f>C7+C10+C16-C30</f>
        <v>0</v>
      </c>
      <c r="D33" s="294">
        <f>SUM(D25:D32)</f>
        <v>0</v>
      </c>
      <c r="E33" s="281"/>
    </row>
    <row r="34" spans="1:5" ht="12.75">
      <c r="A34" s="281"/>
      <c r="B34" s="287" t="s">
        <v>165</v>
      </c>
      <c r="C34" s="288"/>
      <c r="D34" s="295" t="s">
        <v>166</v>
      </c>
      <c r="E34" s="281"/>
    </row>
    <row r="35" spans="1:5" ht="12.75">
      <c r="A35" s="281"/>
      <c r="B35" s="289" t="s">
        <v>167</v>
      </c>
      <c r="C35" s="288"/>
      <c r="D35" s="296">
        <f>IF(C7&lt;&gt;0,C7+C10+C16,0)</f>
        <v>0</v>
      </c>
      <c r="E35" s="281"/>
    </row>
    <row r="36" spans="1:5" ht="12.75">
      <c r="A36" s="281"/>
      <c r="B36" s="289" t="s">
        <v>168</v>
      </c>
      <c r="C36" s="288"/>
      <c r="D36" s="290">
        <f>IF(D8&lt;&gt;0,D8-C10-C16,0)</f>
        <v>0</v>
      </c>
      <c r="E36" s="281"/>
    </row>
    <row r="37" spans="1:5" ht="12.75">
      <c r="A37" s="281"/>
      <c r="B37" s="287" t="s">
        <v>169</v>
      </c>
      <c r="C37" s="297"/>
      <c r="D37" s="298">
        <f>SUM(C38:C41)</f>
        <v>0</v>
      </c>
      <c r="E37" s="281"/>
    </row>
    <row r="38" spans="1:5" ht="12.75">
      <c r="A38" s="281"/>
      <c r="B38" s="289" t="s">
        <v>170</v>
      </c>
      <c r="C38" s="288"/>
      <c r="D38" s="288"/>
      <c r="E38" s="281"/>
    </row>
    <row r="39" spans="1:5" ht="12.75">
      <c r="A39" s="281"/>
      <c r="B39" s="289" t="s">
        <v>171</v>
      </c>
      <c r="C39" s="292"/>
      <c r="D39" s="288"/>
      <c r="E39" s="281"/>
    </row>
    <row r="40" spans="1:5" ht="12.75">
      <c r="A40" s="281"/>
      <c r="B40" s="289" t="s">
        <v>172</v>
      </c>
      <c r="C40" s="292"/>
      <c r="D40" s="288"/>
      <c r="E40" s="281"/>
    </row>
    <row r="41" spans="1:5" ht="12.75">
      <c r="A41" s="281"/>
      <c r="B41" s="289" t="s">
        <v>173</v>
      </c>
      <c r="C41" s="297"/>
      <c r="D41" s="288"/>
      <c r="E41" s="281"/>
    </row>
    <row r="42" spans="1:5" ht="12.75">
      <c r="A42" s="281"/>
      <c r="B42" s="287" t="s">
        <v>174</v>
      </c>
      <c r="C42" s="288"/>
      <c r="D42" s="288"/>
      <c r="E42" s="281"/>
    </row>
    <row r="43" spans="1:5" ht="12.75">
      <c r="A43" s="281"/>
      <c r="B43" s="289" t="s">
        <v>175</v>
      </c>
      <c r="C43" s="288"/>
      <c r="D43" s="290">
        <f>+D35-D37</f>
        <v>0</v>
      </c>
      <c r="E43" s="281"/>
    </row>
    <row r="44" spans="1:5" ht="12.75">
      <c r="A44" s="281"/>
      <c r="B44" s="289" t="s">
        <v>176</v>
      </c>
      <c r="C44" s="288"/>
      <c r="D44" s="298"/>
      <c r="E44" s="281"/>
    </row>
    <row r="45" spans="1:5" ht="12.75">
      <c r="A45" s="281"/>
      <c r="B45" s="299"/>
      <c r="C45" s="297"/>
      <c r="D45" s="297"/>
      <c r="E45" s="281"/>
    </row>
    <row r="46" spans="1:5" ht="12.75">
      <c r="A46" s="281"/>
      <c r="B46" s="300"/>
      <c r="C46" s="292"/>
      <c r="D46" s="295" t="s">
        <v>166</v>
      </c>
      <c r="E46" s="281"/>
    </row>
    <row r="47" spans="1:5" ht="12.75">
      <c r="A47" s="281"/>
      <c r="B47" s="287" t="s">
        <v>177</v>
      </c>
      <c r="C47" s="288"/>
      <c r="D47" s="288"/>
      <c r="E47" s="281"/>
    </row>
    <row r="48" spans="1:5" ht="12.75">
      <c r="A48" s="281"/>
      <c r="B48" s="301" t="s">
        <v>178</v>
      </c>
      <c r="C48" s="288"/>
      <c r="D48" s="290"/>
      <c r="E48" s="281"/>
    </row>
    <row r="49" spans="1:5" ht="12.75">
      <c r="A49" s="281"/>
      <c r="B49" s="289" t="s">
        <v>170</v>
      </c>
      <c r="C49" s="302"/>
      <c r="D49" s="288"/>
      <c r="E49" s="281"/>
    </row>
    <row r="50" spans="1:5" ht="12.75">
      <c r="A50" s="281"/>
      <c r="B50" s="289" t="s">
        <v>171</v>
      </c>
      <c r="C50" s="292"/>
      <c r="D50" s="288"/>
      <c r="E50" s="281"/>
    </row>
    <row r="51" spans="1:5" ht="12.75">
      <c r="A51" s="281"/>
      <c r="B51" s="289" t="s">
        <v>172</v>
      </c>
      <c r="C51" s="292"/>
      <c r="D51" s="288"/>
      <c r="E51" s="281"/>
    </row>
    <row r="52" spans="1:5" ht="12.75">
      <c r="A52" s="281"/>
      <c r="B52" s="289" t="s">
        <v>173</v>
      </c>
      <c r="C52" s="303"/>
      <c r="D52" s="288"/>
      <c r="E52" s="281"/>
    </row>
    <row r="53" spans="1:5" ht="12.75">
      <c r="A53" s="281"/>
      <c r="B53" s="299"/>
      <c r="C53" s="292"/>
      <c r="D53" s="297"/>
      <c r="E53" s="281"/>
    </row>
    <row r="54" spans="1:5" ht="12.75">
      <c r="A54" s="281"/>
      <c r="B54" s="52"/>
      <c r="C54" s="304"/>
      <c r="D54" s="305"/>
      <c r="E54" s="281"/>
    </row>
    <row r="55" spans="1:5" ht="12.75">
      <c r="A55" s="281"/>
      <c r="B55" s="306" t="s">
        <v>179</v>
      </c>
      <c r="C55" s="305"/>
      <c r="D55" s="305"/>
      <c r="E55" s="281"/>
    </row>
    <row r="56" spans="1:5" ht="12.75">
      <c r="A56" s="281"/>
      <c r="B56" s="281"/>
      <c r="C56" s="305"/>
      <c r="D56" s="305"/>
      <c r="E56" s="281"/>
    </row>
    <row r="57" spans="2:4" ht="12.75">
      <c r="B57" s="1"/>
      <c r="C57" s="307"/>
      <c r="D57" s="307"/>
    </row>
    <row r="58" spans="3:4" ht="12.75">
      <c r="C58" s="308"/>
      <c r="D58" s="308"/>
    </row>
    <row r="59" spans="3:4" ht="12.75">
      <c r="C59" s="308"/>
      <c r="D59" s="308"/>
    </row>
    <row r="60" spans="3:4" ht="12.75">
      <c r="C60" s="308"/>
      <c r="D60" s="308"/>
    </row>
    <row r="61" spans="3:4" ht="12.75">
      <c r="C61" s="308"/>
      <c r="D61" s="308"/>
    </row>
    <row r="62" spans="3:4" ht="12.75">
      <c r="C62" s="308"/>
      <c r="D62" s="308"/>
    </row>
    <row r="63" spans="3:4" ht="12.75">
      <c r="C63" s="308"/>
      <c r="D63" s="308"/>
    </row>
    <row r="64" spans="3:4" ht="12.75">
      <c r="C64" s="308"/>
      <c r="D64" s="308"/>
    </row>
    <row r="65" spans="3:4" ht="12.75">
      <c r="C65" s="308"/>
      <c r="D65" s="308"/>
    </row>
    <row r="66" spans="3:4" ht="12.75">
      <c r="C66" s="308"/>
      <c r="D66" s="308"/>
    </row>
    <row r="67" spans="3:4" ht="12.75">
      <c r="C67" s="308"/>
      <c r="D67" s="308"/>
    </row>
    <row r="68" spans="3:4" ht="12.75">
      <c r="C68" s="308"/>
      <c r="D68" s="308"/>
    </row>
    <row r="69" spans="3:4" ht="12.75">
      <c r="C69" s="308"/>
      <c r="D69" s="308"/>
    </row>
    <row r="70" spans="3:4" ht="12.75">
      <c r="C70" s="308"/>
      <c r="D70" s="308"/>
    </row>
    <row r="71" spans="3:4" ht="12.75">
      <c r="C71" s="308"/>
      <c r="D71" s="308"/>
    </row>
    <row r="72" spans="3:4" ht="12.75">
      <c r="C72" s="308"/>
      <c r="D72" s="308"/>
    </row>
    <row r="73" spans="3:4" ht="12.75">
      <c r="C73" s="308"/>
      <c r="D73" s="308"/>
    </row>
    <row r="74" spans="3:4" ht="12.75">
      <c r="C74" s="308"/>
      <c r="D74" s="308"/>
    </row>
    <row r="75" spans="3:4" ht="12.75">
      <c r="C75" s="308"/>
      <c r="D75" s="308"/>
    </row>
    <row r="76" spans="3:4" ht="12.75">
      <c r="C76" s="308"/>
      <c r="D76" s="308"/>
    </row>
    <row r="77" spans="3:4" ht="12.75">
      <c r="C77" s="308"/>
      <c r="D77" s="308"/>
    </row>
    <row r="78" spans="3:4" ht="12.75">
      <c r="C78" s="308"/>
      <c r="D78" s="308"/>
    </row>
    <row r="79" spans="3:4" ht="12.75">
      <c r="C79" s="308"/>
      <c r="D79" s="308"/>
    </row>
    <row r="80" spans="3:4" ht="12.75">
      <c r="C80" s="308"/>
      <c r="D80" s="308"/>
    </row>
    <row r="81" spans="3:4" ht="12.75">
      <c r="C81" s="308"/>
      <c r="D81" s="308"/>
    </row>
    <row r="82" spans="3:4" ht="12.75">
      <c r="C82" s="308"/>
      <c r="D82" s="308"/>
    </row>
    <row r="83" spans="3:4" ht="12.75">
      <c r="C83" s="308"/>
      <c r="D83" s="308"/>
    </row>
    <row r="84" spans="3:4" ht="12.75">
      <c r="C84" s="308"/>
      <c r="D84" s="308"/>
    </row>
    <row r="85" spans="3:4" ht="12.75">
      <c r="C85" s="308"/>
      <c r="D85" s="308"/>
    </row>
    <row r="86" spans="3:4" ht="12.75">
      <c r="C86" s="308"/>
      <c r="D86" s="308"/>
    </row>
    <row r="87" spans="3:4" ht="12.75">
      <c r="C87" s="308"/>
      <c r="D87" s="308"/>
    </row>
    <row r="88" spans="3:4" ht="12.75">
      <c r="C88" s="308"/>
      <c r="D88" s="308"/>
    </row>
    <row r="89" spans="3:4" ht="12.75">
      <c r="C89" s="308"/>
      <c r="D89" s="308"/>
    </row>
    <row r="90" spans="3:4" ht="12.75">
      <c r="C90" s="308"/>
      <c r="D90" s="308"/>
    </row>
    <row r="91" spans="3:4" ht="12.75">
      <c r="C91" s="308"/>
      <c r="D91" s="308"/>
    </row>
    <row r="92" spans="3:4" ht="12.75">
      <c r="C92" s="308"/>
      <c r="D92" s="308"/>
    </row>
    <row r="93" spans="3:4" ht="12.75">
      <c r="C93" s="308"/>
      <c r="D93" s="308"/>
    </row>
    <row r="94" spans="3:4" ht="12.75">
      <c r="C94" s="308"/>
      <c r="D94" s="308"/>
    </row>
    <row r="95" spans="3:4" ht="12.75">
      <c r="C95" s="308"/>
      <c r="D95" s="308"/>
    </row>
    <row r="96" spans="3:4" ht="12.75">
      <c r="C96" s="308"/>
      <c r="D96" s="308"/>
    </row>
    <row r="97" spans="3:4" ht="12.75">
      <c r="C97" s="308"/>
      <c r="D97" s="308"/>
    </row>
    <row r="98" spans="3:4" ht="12.75">
      <c r="C98" s="308"/>
      <c r="D98" s="308"/>
    </row>
    <row r="99" spans="3:4" ht="12.75">
      <c r="C99" s="308"/>
      <c r="D99" s="308"/>
    </row>
    <row r="100" spans="3:4" ht="12.75">
      <c r="C100" s="308"/>
      <c r="D100" s="308"/>
    </row>
    <row r="101" spans="3:4" ht="12.75">
      <c r="C101" s="308"/>
      <c r="D101" s="308"/>
    </row>
    <row r="102" spans="3:4" ht="12.75">
      <c r="C102" s="308"/>
      <c r="D102" s="308"/>
    </row>
    <row r="103" spans="3:4" ht="12.75">
      <c r="C103" s="308"/>
      <c r="D103" s="308"/>
    </row>
    <row r="104" spans="3:4" ht="12.75">
      <c r="C104" s="308"/>
      <c r="D104" s="308"/>
    </row>
    <row r="105" spans="3:4" ht="12.75">
      <c r="C105" s="308"/>
      <c r="D105" s="308"/>
    </row>
    <row r="106" spans="3:4" ht="12.75">
      <c r="C106" s="308"/>
      <c r="D106" s="308"/>
    </row>
    <row r="107" spans="3:4" ht="12.75">
      <c r="C107" s="308"/>
      <c r="D107" s="308"/>
    </row>
    <row r="108" spans="3:4" ht="12.75">
      <c r="C108" s="308"/>
      <c r="D108" s="308"/>
    </row>
    <row r="109" spans="3:4" ht="12.75">
      <c r="C109" s="308"/>
      <c r="D109" s="308"/>
    </row>
    <row r="110" spans="3:4" ht="12.75">
      <c r="C110" s="308"/>
      <c r="D110" s="308"/>
    </row>
    <row r="111" spans="3:4" ht="12.75">
      <c r="C111" s="308"/>
      <c r="D111" s="308"/>
    </row>
    <row r="112" spans="3:4" ht="12.75">
      <c r="C112" s="308"/>
      <c r="D112" s="308"/>
    </row>
    <row r="113" spans="3:4" ht="12.75">
      <c r="C113" s="308"/>
      <c r="D113" s="308"/>
    </row>
    <row r="114" spans="3:4" ht="12.75">
      <c r="C114" s="308"/>
      <c r="D114" s="308"/>
    </row>
    <row r="115" spans="3:4" ht="12.75">
      <c r="C115" s="308"/>
      <c r="D115" s="308"/>
    </row>
    <row r="116" spans="3:4" ht="12.75">
      <c r="C116" s="308"/>
      <c r="D116" s="308"/>
    </row>
    <row r="117" spans="3:4" ht="12.75">
      <c r="C117" s="308"/>
      <c r="D117" s="308"/>
    </row>
    <row r="118" spans="3:4" ht="12.75">
      <c r="C118" s="308"/>
      <c r="D118" s="308"/>
    </row>
    <row r="119" spans="3:4" ht="12.75">
      <c r="C119" s="308"/>
      <c r="D119" s="308"/>
    </row>
    <row r="120" spans="3:4" ht="12.75">
      <c r="C120" s="308"/>
      <c r="D120" s="308"/>
    </row>
    <row r="121" spans="3:4" ht="12.75">
      <c r="C121" s="308"/>
      <c r="D121" s="308"/>
    </row>
    <row r="122" spans="3:4" ht="12.75">
      <c r="C122" s="308"/>
      <c r="D122" s="308"/>
    </row>
    <row r="123" spans="3:4" ht="12.75">
      <c r="C123" s="308"/>
      <c r="D123" s="308"/>
    </row>
    <row r="124" spans="3:4" ht="12.75">
      <c r="C124" s="308"/>
      <c r="D124" s="308"/>
    </row>
    <row r="125" spans="3:4" ht="12.75">
      <c r="C125" s="308"/>
      <c r="D125" s="308"/>
    </row>
    <row r="126" spans="3:4" ht="12.75">
      <c r="C126" s="308"/>
      <c r="D126" s="308"/>
    </row>
    <row r="127" spans="3:4" ht="12.75">
      <c r="C127" s="308"/>
      <c r="D127" s="308"/>
    </row>
    <row r="128" spans="3:4" ht="12.75">
      <c r="C128" s="308"/>
      <c r="D128" s="308"/>
    </row>
    <row r="129" spans="3:4" ht="12.75">
      <c r="C129" s="308"/>
      <c r="D129" s="308"/>
    </row>
    <row r="130" spans="3:4" ht="12.75">
      <c r="C130" s="308"/>
      <c r="D130" s="308"/>
    </row>
    <row r="131" spans="3:4" ht="12.75">
      <c r="C131" s="308"/>
      <c r="D131" s="308"/>
    </row>
    <row r="132" spans="3:4" ht="12.75">
      <c r="C132" s="308"/>
      <c r="D132" s="308"/>
    </row>
    <row r="133" spans="3:4" ht="12.75">
      <c r="C133" s="308"/>
      <c r="D133" s="308"/>
    </row>
    <row r="134" spans="3:4" ht="12.75">
      <c r="C134" s="308"/>
      <c r="D134" s="308"/>
    </row>
    <row r="135" spans="3:4" ht="12.75">
      <c r="C135" s="308"/>
      <c r="D135" s="308"/>
    </row>
    <row r="136" spans="3:4" ht="12.75">
      <c r="C136" s="308"/>
      <c r="D136" s="308"/>
    </row>
    <row r="137" spans="3:4" ht="12.75">
      <c r="C137" s="308"/>
      <c r="D137" s="308"/>
    </row>
    <row r="138" spans="3:4" ht="12.75">
      <c r="C138" s="308"/>
      <c r="D138" s="308"/>
    </row>
    <row r="139" spans="3:4" ht="12.75">
      <c r="C139" s="308"/>
      <c r="D139" s="308"/>
    </row>
    <row r="140" spans="3:4" ht="12.75">
      <c r="C140" s="308"/>
      <c r="D140" s="308"/>
    </row>
    <row r="141" spans="3:4" ht="12.75">
      <c r="C141" s="308"/>
      <c r="D141" s="308"/>
    </row>
    <row r="142" spans="3:4" ht="12.75">
      <c r="C142" s="308"/>
      <c r="D142" s="308"/>
    </row>
    <row r="143" spans="3:4" ht="12.75">
      <c r="C143" s="308"/>
      <c r="D143" s="308"/>
    </row>
    <row r="144" spans="3:4" ht="12.75">
      <c r="C144" s="308"/>
      <c r="D144" s="308"/>
    </row>
    <row r="145" spans="3:4" ht="12.75">
      <c r="C145" s="308"/>
      <c r="D145" s="308"/>
    </row>
    <row r="146" spans="3:4" ht="12.75">
      <c r="C146" s="308"/>
      <c r="D146" s="308"/>
    </row>
    <row r="147" spans="3:4" ht="12.75">
      <c r="C147" s="308"/>
      <c r="D147" s="308"/>
    </row>
    <row r="148" spans="3:4" ht="12.75">
      <c r="C148" s="308"/>
      <c r="D148" s="308"/>
    </row>
    <row r="149" spans="3:4" ht="12.75">
      <c r="C149" s="308"/>
      <c r="D149" s="308"/>
    </row>
    <row r="150" spans="3:4" ht="12.75">
      <c r="C150" s="308"/>
      <c r="D150" s="308"/>
    </row>
    <row r="151" spans="3:4" ht="12.75">
      <c r="C151" s="308"/>
      <c r="D151" s="308"/>
    </row>
    <row r="152" spans="3:4" ht="12.75">
      <c r="C152" s="308"/>
      <c r="D152" s="308"/>
    </row>
    <row r="153" spans="3:4" ht="12.75">
      <c r="C153" s="308"/>
      <c r="D153" s="308"/>
    </row>
    <row r="154" spans="3:4" ht="12.75">
      <c r="C154" s="308"/>
      <c r="D154" s="308"/>
    </row>
    <row r="155" spans="3:4" ht="12.75">
      <c r="C155" s="308"/>
      <c r="D155" s="308"/>
    </row>
    <row r="156" spans="3:4" ht="12.75">
      <c r="C156" s="308"/>
      <c r="D156" s="308"/>
    </row>
    <row r="157" spans="3:4" ht="12.75">
      <c r="C157" s="308"/>
      <c r="D157" s="308"/>
    </row>
    <row r="158" spans="3:4" ht="12.75">
      <c r="C158" s="308"/>
      <c r="D158" s="308"/>
    </row>
    <row r="159" spans="3:4" ht="12.75">
      <c r="C159" s="308"/>
      <c r="D159" s="308"/>
    </row>
    <row r="160" spans="3:4" ht="12.75">
      <c r="C160" s="308"/>
      <c r="D160" s="308"/>
    </row>
    <row r="161" spans="3:4" ht="12.75">
      <c r="C161" s="308"/>
      <c r="D161" s="308"/>
    </row>
    <row r="162" spans="3:4" ht="12.75">
      <c r="C162" s="308"/>
      <c r="D162" s="308"/>
    </row>
    <row r="163" spans="3:4" ht="12.75">
      <c r="C163" s="308"/>
      <c r="D163" s="308"/>
    </row>
    <row r="164" spans="3:4" ht="12.75">
      <c r="C164" s="308"/>
      <c r="D164" s="308"/>
    </row>
    <row r="165" spans="3:4" ht="12.75">
      <c r="C165" s="308"/>
      <c r="D165" s="308"/>
    </row>
    <row r="166" spans="3:4" ht="12.75">
      <c r="C166" s="308"/>
      <c r="D166" s="308"/>
    </row>
    <row r="167" spans="3:4" ht="12.75">
      <c r="C167" s="308"/>
      <c r="D167" s="308"/>
    </row>
    <row r="168" spans="3:4" ht="12.75">
      <c r="C168" s="308"/>
      <c r="D168" s="308"/>
    </row>
    <row r="169" spans="3:4" ht="12.75">
      <c r="C169" s="308"/>
      <c r="D169" s="308"/>
    </row>
    <row r="170" spans="3:4" ht="12.75">
      <c r="C170" s="308"/>
      <c r="D170" s="308"/>
    </row>
    <row r="171" spans="3:4" ht="12.75">
      <c r="C171" s="308"/>
      <c r="D171" s="308"/>
    </row>
    <row r="172" spans="3:4" ht="12.75">
      <c r="C172" s="308"/>
      <c r="D172" s="308"/>
    </row>
    <row r="173" spans="3:4" ht="12.75">
      <c r="C173" s="308"/>
      <c r="D173" s="308"/>
    </row>
    <row r="174" spans="3:4" ht="12.75">
      <c r="C174" s="308"/>
      <c r="D174" s="308"/>
    </row>
    <row r="175" spans="3:4" ht="12.75">
      <c r="C175" s="308"/>
      <c r="D175" s="308"/>
    </row>
    <row r="176" spans="3:4" ht="12.75">
      <c r="C176" s="308"/>
      <c r="D176" s="308"/>
    </row>
    <row r="177" spans="3:4" ht="12.75">
      <c r="C177" s="308"/>
      <c r="D177" s="308"/>
    </row>
    <row r="178" spans="3:4" ht="12.75">
      <c r="C178" s="308"/>
      <c r="D178" s="308"/>
    </row>
    <row r="179" spans="3:4" ht="12.75">
      <c r="C179" s="308"/>
      <c r="D179" s="308"/>
    </row>
    <row r="180" spans="3:4" ht="12.75">
      <c r="C180" s="308"/>
      <c r="D180" s="308"/>
    </row>
    <row r="181" spans="3:4" ht="12.75">
      <c r="C181" s="308"/>
      <c r="D181" s="308"/>
    </row>
    <row r="182" spans="3:4" ht="12.75">
      <c r="C182" s="308"/>
      <c r="D182" s="308"/>
    </row>
  </sheetData>
  <sheetProtection selectLockedCells="1" selectUnlockedCells="1"/>
  <mergeCells count="4">
    <mergeCell ref="C1:D1"/>
    <mergeCell ref="C2:D2"/>
    <mergeCell ref="B3:D3"/>
    <mergeCell ref="C4:D4"/>
  </mergeCells>
  <printOptions/>
  <pageMargins left="0.07847222222222222" right="0.07847222222222222" top="0.07847222222222222" bottom="0.07847222222222222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view="pageBreakPreview" zoomScaleSheetLayoutView="100" workbookViewId="0" topLeftCell="A1">
      <selection activeCell="C9" sqref="C9"/>
    </sheetView>
  </sheetViews>
  <sheetFormatPr defaultColWidth="11.421875" defaultRowHeight="12.75"/>
  <cols>
    <col min="1" max="1" width="3.7109375" style="0" customWidth="1"/>
    <col min="2" max="2" width="40.28125" style="0" customWidth="1"/>
    <col min="3" max="10" width="12.7109375" style="0" customWidth="1"/>
    <col min="11" max="11" width="0" style="0" hidden="1" customWidth="1"/>
    <col min="12" max="12" width="3.7109375" style="0" customWidth="1"/>
  </cols>
  <sheetData>
    <row r="1" spans="1:12" ht="27.75" customHeight="1">
      <c r="A1" s="281"/>
      <c r="B1" s="52" t="s">
        <v>180</v>
      </c>
      <c r="C1" s="281"/>
      <c r="D1" s="281"/>
      <c r="E1" s="281"/>
      <c r="F1" s="281"/>
      <c r="G1" s="282" t="str">
        <f>CONCATENATE("Raison social :",garde!D15)</f>
        <v>Raison social :FITCO SARL</v>
      </c>
      <c r="H1" s="282"/>
      <c r="I1" s="282"/>
      <c r="J1" s="282"/>
      <c r="K1" s="281"/>
      <c r="L1" s="281"/>
    </row>
    <row r="2" spans="1:12" ht="26.25" customHeight="1">
      <c r="A2" s="281"/>
      <c r="B2" s="281"/>
      <c r="C2" s="281"/>
      <c r="D2" s="281"/>
      <c r="E2" s="281"/>
      <c r="F2" s="281"/>
      <c r="G2" s="281"/>
      <c r="H2" s="281"/>
      <c r="I2" s="58" t="str">
        <f>garde!B9</f>
        <v>(Modéle Comptable Simplifié)</v>
      </c>
      <c r="J2" s="58"/>
      <c r="K2" s="281"/>
      <c r="L2" s="281"/>
    </row>
    <row r="3" spans="1:12" ht="27.75" customHeight="1">
      <c r="A3" s="281"/>
      <c r="B3" s="309" t="s">
        <v>181</v>
      </c>
      <c r="C3" s="309"/>
      <c r="D3" s="309"/>
      <c r="E3" s="309"/>
      <c r="F3" s="309"/>
      <c r="G3" s="309"/>
      <c r="H3" s="309"/>
      <c r="I3" s="309"/>
      <c r="J3" s="309"/>
      <c r="K3" s="281"/>
      <c r="L3" s="281"/>
    </row>
    <row r="4" spans="1:12" ht="42" customHeight="1">
      <c r="A4" s="281"/>
      <c r="B4" s="52" t="str">
        <f>CONCATENATE("Patente : ",garde!D17)</f>
        <v>Patente : 32104787</v>
      </c>
      <c r="C4" s="281"/>
      <c r="D4" s="281"/>
      <c r="E4" s="281"/>
      <c r="F4" s="281"/>
      <c r="G4" s="282" t="str">
        <f>CONCATENATE("Exercice ",garde!E11)</f>
        <v>Exercice du 01/01/2009 au 31/12/2009</v>
      </c>
      <c r="H4" s="282"/>
      <c r="I4" s="282"/>
      <c r="J4" s="282"/>
      <c r="K4" s="281"/>
      <c r="L4" s="281"/>
    </row>
    <row r="5" spans="1:12" ht="12.75">
      <c r="A5" s="281"/>
      <c r="B5" s="310" t="s">
        <v>89</v>
      </c>
      <c r="C5" s="311" t="s">
        <v>182</v>
      </c>
      <c r="D5" s="284" t="s">
        <v>183</v>
      </c>
      <c r="E5" s="284"/>
      <c r="F5" s="284"/>
      <c r="G5" s="284" t="s">
        <v>184</v>
      </c>
      <c r="H5" s="284"/>
      <c r="I5" s="284"/>
      <c r="J5" s="311" t="s">
        <v>185</v>
      </c>
      <c r="K5" s="281"/>
      <c r="L5" s="281"/>
    </row>
    <row r="6" spans="1:12" ht="12.75">
      <c r="A6" s="281"/>
      <c r="B6" s="310"/>
      <c r="C6" s="312" t="s">
        <v>186</v>
      </c>
      <c r="D6" s="313" t="s">
        <v>187</v>
      </c>
      <c r="E6" s="311" t="s">
        <v>188</v>
      </c>
      <c r="F6" s="313" t="s">
        <v>189</v>
      </c>
      <c r="G6" s="311" t="s">
        <v>190</v>
      </c>
      <c r="H6" s="311" t="s">
        <v>191</v>
      </c>
      <c r="I6" s="314" t="s">
        <v>189</v>
      </c>
      <c r="J6" s="312" t="s">
        <v>192</v>
      </c>
      <c r="K6" s="281"/>
      <c r="L6" s="281"/>
    </row>
    <row r="7" spans="1:12" ht="12.75">
      <c r="A7" s="281"/>
      <c r="B7" s="310"/>
      <c r="C7" s="312" t="s">
        <v>193</v>
      </c>
      <c r="D7" s="313"/>
      <c r="E7" s="312" t="s">
        <v>194</v>
      </c>
      <c r="F7" s="313"/>
      <c r="G7" s="312"/>
      <c r="H7" s="312"/>
      <c r="I7" s="314"/>
      <c r="J7" s="312" t="s">
        <v>195</v>
      </c>
      <c r="K7" s="281"/>
      <c r="L7" s="281"/>
    </row>
    <row r="8" spans="1:12" ht="12.75">
      <c r="A8" s="281"/>
      <c r="B8" s="310"/>
      <c r="C8" s="315" t="s">
        <v>23</v>
      </c>
      <c r="D8" s="316"/>
      <c r="E8" s="315" t="s">
        <v>196</v>
      </c>
      <c r="F8" s="317"/>
      <c r="G8" s="318"/>
      <c r="H8" s="318"/>
      <c r="I8" s="319"/>
      <c r="J8" s="315" t="s">
        <v>23</v>
      </c>
      <c r="K8" s="281"/>
      <c r="L8" s="281"/>
    </row>
    <row r="9" spans="1:12" ht="12.75">
      <c r="A9" s="281"/>
      <c r="B9" s="320" t="s">
        <v>197</v>
      </c>
      <c r="C9" s="294">
        <f>SUM(C10:C13)</f>
        <v>0</v>
      </c>
      <c r="D9" s="294">
        <f>SUM(D10:D13)</f>
        <v>0</v>
      </c>
      <c r="E9" s="294">
        <f>SUM(E10:E13)</f>
        <v>0</v>
      </c>
      <c r="F9" s="294">
        <f>SUM(F10:F13)</f>
        <v>0</v>
      </c>
      <c r="G9" s="294">
        <f>SUM(G10:G13)</f>
        <v>0</v>
      </c>
      <c r="H9" s="294">
        <f>SUM(H10:H13)</f>
        <v>0</v>
      </c>
      <c r="I9" s="294">
        <f>SUM(I10:I13)</f>
        <v>0</v>
      </c>
      <c r="J9" s="294">
        <f>C9+D9+E9+F9-G9-H9-I9</f>
        <v>0</v>
      </c>
      <c r="K9" s="281"/>
      <c r="L9" s="281"/>
    </row>
    <row r="10" spans="1:12" ht="12.75">
      <c r="A10" s="281"/>
      <c r="B10" s="289" t="s">
        <v>198</v>
      </c>
      <c r="C10" s="288">
        <v>0</v>
      </c>
      <c r="D10" s="288">
        <v>0</v>
      </c>
      <c r="E10" s="288"/>
      <c r="F10" s="288"/>
      <c r="G10" s="288"/>
      <c r="H10" s="288">
        <v>0</v>
      </c>
      <c r="I10" s="288"/>
      <c r="J10" s="321">
        <f>C10+D10+E10+F10-G10-H10-I10</f>
        <v>0</v>
      </c>
      <c r="K10" s="281"/>
      <c r="L10" s="281"/>
    </row>
    <row r="11" spans="1:12" ht="12.75">
      <c r="A11" s="281"/>
      <c r="B11" s="289" t="s">
        <v>199</v>
      </c>
      <c r="C11" s="288">
        <v>0</v>
      </c>
      <c r="D11" s="288">
        <v>0</v>
      </c>
      <c r="E11" s="288"/>
      <c r="F11" s="288"/>
      <c r="G11" s="288"/>
      <c r="H11" s="288">
        <v>0</v>
      </c>
      <c r="I11" s="288"/>
      <c r="J11" s="296">
        <f>C11+D11+E11+F11-G11-H11-I11</f>
        <v>0</v>
      </c>
      <c r="K11" s="281"/>
      <c r="L11" s="281"/>
    </row>
    <row r="12" spans="1:12" ht="12.75">
      <c r="A12" s="281"/>
      <c r="B12" s="289" t="s">
        <v>200</v>
      </c>
      <c r="C12" s="288"/>
      <c r="D12" s="288"/>
      <c r="E12" s="288"/>
      <c r="F12" s="288"/>
      <c r="G12" s="288"/>
      <c r="H12" s="288"/>
      <c r="I12" s="288"/>
      <c r="J12" s="288">
        <f>C12+D12+E12+F12-G12-H12-I12</f>
        <v>0</v>
      </c>
      <c r="K12" s="281"/>
      <c r="L12" s="281"/>
    </row>
    <row r="13" spans="1:12" ht="12.75">
      <c r="A13" s="281"/>
      <c r="B13" s="289"/>
      <c r="C13" s="288">
        <v>0</v>
      </c>
      <c r="D13" s="288">
        <v>0</v>
      </c>
      <c r="E13" s="288"/>
      <c r="F13" s="288"/>
      <c r="G13" s="288"/>
      <c r="H13" s="288">
        <v>0</v>
      </c>
      <c r="I13" s="288"/>
      <c r="J13" s="297">
        <f>C13+D13+E13+F13-G13-H13-I13</f>
        <v>0</v>
      </c>
      <c r="K13" s="281"/>
      <c r="L13" s="281"/>
    </row>
    <row r="14" spans="1:12" ht="12.75">
      <c r="A14" s="281"/>
      <c r="B14" s="320" t="s">
        <v>201</v>
      </c>
      <c r="C14" s="294">
        <f>SUM(C15:C19)</f>
        <v>0</v>
      </c>
      <c r="D14" s="294">
        <f>SUM(D15:D19)</f>
        <v>0</v>
      </c>
      <c r="E14" s="294">
        <f>SUM(E15:E19)</f>
        <v>0</v>
      </c>
      <c r="F14" s="294">
        <f>SUM(F15:F19)</f>
        <v>0</v>
      </c>
      <c r="G14" s="294">
        <f>SUM(G15:G19)</f>
        <v>0</v>
      </c>
      <c r="H14" s="294">
        <f>SUM(H15:H19)</f>
        <v>0</v>
      </c>
      <c r="I14" s="294">
        <f>SUM(I15:I19)</f>
        <v>0</v>
      </c>
      <c r="J14" s="294">
        <f>C14+D14+E14+F14-G14-H14-I14</f>
        <v>0</v>
      </c>
      <c r="K14" s="281"/>
      <c r="L14" s="281"/>
    </row>
    <row r="15" spans="1:12" ht="12.75">
      <c r="A15" s="281"/>
      <c r="B15" s="289" t="s">
        <v>202</v>
      </c>
      <c r="C15" s="288">
        <v>0</v>
      </c>
      <c r="D15" s="288">
        <v>0</v>
      </c>
      <c r="E15" s="288"/>
      <c r="F15" s="288"/>
      <c r="G15" s="288">
        <v>0</v>
      </c>
      <c r="H15" s="288"/>
      <c r="I15" s="288"/>
      <c r="J15" s="321">
        <f>C15+D15+E15+F15-G15-H15-I15</f>
        <v>0</v>
      </c>
      <c r="K15" s="281"/>
      <c r="L15" s="281"/>
    </row>
    <row r="16" spans="1:12" ht="12.75">
      <c r="A16" s="281"/>
      <c r="B16" s="289" t="s">
        <v>203</v>
      </c>
      <c r="C16" s="288">
        <v>0</v>
      </c>
      <c r="D16" s="288">
        <v>0</v>
      </c>
      <c r="E16" s="288"/>
      <c r="F16" s="288"/>
      <c r="G16" s="288">
        <v>0</v>
      </c>
      <c r="H16" s="288"/>
      <c r="I16" s="288"/>
      <c r="J16" s="296">
        <f>C16+D16+E16+F16-G16-H16-I16</f>
        <v>0</v>
      </c>
      <c r="K16" s="281"/>
      <c r="L16" s="281"/>
    </row>
    <row r="17" spans="1:12" ht="12.75">
      <c r="A17" s="281"/>
      <c r="B17" s="289" t="s">
        <v>204</v>
      </c>
      <c r="C17" s="288"/>
      <c r="D17" s="288"/>
      <c r="E17" s="288"/>
      <c r="F17" s="288"/>
      <c r="G17" s="288"/>
      <c r="H17" s="288"/>
      <c r="I17" s="288"/>
      <c r="J17" s="296">
        <f>C17+D17+E17+F17-G17-H17-I17</f>
        <v>0</v>
      </c>
      <c r="K17" s="281"/>
      <c r="L17" s="281"/>
    </row>
    <row r="18" spans="1:12" ht="12.75">
      <c r="A18" s="281"/>
      <c r="B18" s="289" t="s">
        <v>205</v>
      </c>
      <c r="C18" s="288"/>
      <c r="D18" s="288"/>
      <c r="E18" s="288"/>
      <c r="F18" s="288"/>
      <c r="G18" s="288"/>
      <c r="H18" s="288"/>
      <c r="I18" s="288"/>
      <c r="J18" s="296">
        <f>C18+D18+E18+F18-G18-H18-I18</f>
        <v>0</v>
      </c>
      <c r="K18" s="281"/>
      <c r="L18" s="281"/>
    </row>
    <row r="19" spans="1:12" ht="12.75">
      <c r="A19" s="281"/>
      <c r="B19" s="289"/>
      <c r="C19" s="288">
        <v>0</v>
      </c>
      <c r="D19" s="288">
        <v>0</v>
      </c>
      <c r="E19" s="288"/>
      <c r="F19" s="288"/>
      <c r="G19" s="288">
        <v>0</v>
      </c>
      <c r="H19" s="288"/>
      <c r="I19" s="288"/>
      <c r="J19" s="298">
        <f>C19+D19+E19+F19-G19-H19-I19</f>
        <v>0</v>
      </c>
      <c r="K19" s="281"/>
      <c r="L19" s="281"/>
    </row>
    <row r="20" spans="1:12" ht="12.75">
      <c r="A20" s="281"/>
      <c r="B20" s="320" t="s">
        <v>206</v>
      </c>
      <c r="C20" s="294">
        <f>SUM(C21:C27)</f>
        <v>0</v>
      </c>
      <c r="D20" s="294">
        <f>SUM(D21:D27)</f>
        <v>0</v>
      </c>
      <c r="E20" s="294">
        <f>SUM(E21:E27)</f>
        <v>0</v>
      </c>
      <c r="F20" s="294">
        <f>SUM(F21:F27)</f>
        <v>0</v>
      </c>
      <c r="G20" s="294">
        <f>SUM(G21:G27)</f>
        <v>0</v>
      </c>
      <c r="H20" s="294">
        <f>SUM(H21:H27)</f>
        <v>0</v>
      </c>
      <c r="I20" s="294">
        <f>SUM(I21:I27)</f>
        <v>0</v>
      </c>
      <c r="J20" s="294">
        <f>C20+D20+E20+F20-G20-H20-I20</f>
        <v>0</v>
      </c>
      <c r="K20" s="281"/>
      <c r="L20" s="281"/>
    </row>
    <row r="21" spans="1:12" ht="12.75">
      <c r="A21" s="281"/>
      <c r="B21" s="289" t="s">
        <v>207</v>
      </c>
      <c r="C21" s="288">
        <v>0</v>
      </c>
      <c r="D21" s="288">
        <v>0</v>
      </c>
      <c r="E21" s="288"/>
      <c r="F21" s="288"/>
      <c r="G21" s="288">
        <v>0</v>
      </c>
      <c r="H21" s="288"/>
      <c r="I21" s="321"/>
      <c r="J21" s="321">
        <f>C21+D21+E21+F21-G21-H21-I21</f>
        <v>0</v>
      </c>
      <c r="K21" s="281"/>
      <c r="L21" s="281"/>
    </row>
    <row r="22" spans="1:12" ht="12.75">
      <c r="A22" s="281"/>
      <c r="B22" s="289" t="s">
        <v>208</v>
      </c>
      <c r="C22" s="288">
        <v>0</v>
      </c>
      <c r="D22" s="288">
        <v>0</v>
      </c>
      <c r="E22" s="288"/>
      <c r="F22" s="288"/>
      <c r="G22" s="288">
        <v>0</v>
      </c>
      <c r="H22" s="288"/>
      <c r="I22" s="296"/>
      <c r="J22" s="296">
        <f>C22+D22+E22+F22-G22-H22-I22</f>
        <v>0</v>
      </c>
      <c r="K22" s="281"/>
      <c r="L22" s="281"/>
    </row>
    <row r="23" spans="1:12" ht="12.75">
      <c r="A23" s="281"/>
      <c r="B23" s="289" t="s">
        <v>209</v>
      </c>
      <c r="C23" s="288">
        <v>0</v>
      </c>
      <c r="D23" s="288">
        <v>0</v>
      </c>
      <c r="E23" s="288"/>
      <c r="F23" s="288"/>
      <c r="G23" s="288">
        <v>0</v>
      </c>
      <c r="H23" s="288"/>
      <c r="I23" s="296"/>
      <c r="J23" s="296">
        <f>C23+D23+E23+F23-G23-H23-I23</f>
        <v>0</v>
      </c>
      <c r="K23" s="281"/>
      <c r="L23" s="281"/>
    </row>
    <row r="24" spans="1:12" ht="12.75">
      <c r="A24" s="281"/>
      <c r="B24" s="289" t="s">
        <v>210</v>
      </c>
      <c r="C24" s="288">
        <v>0</v>
      </c>
      <c r="D24" s="288">
        <v>0</v>
      </c>
      <c r="E24" s="288"/>
      <c r="F24" s="288"/>
      <c r="G24" s="288">
        <v>0</v>
      </c>
      <c r="H24" s="288"/>
      <c r="I24" s="296"/>
      <c r="J24" s="296">
        <f>C24+D24+E24+F24-G24-H24-I24</f>
        <v>0</v>
      </c>
      <c r="K24" s="281"/>
      <c r="L24" s="281"/>
    </row>
    <row r="25" spans="1:12" ht="12.75">
      <c r="A25" s="281"/>
      <c r="B25" s="289" t="s">
        <v>211</v>
      </c>
      <c r="C25" s="288">
        <v>0</v>
      </c>
      <c r="D25" s="288">
        <v>0</v>
      </c>
      <c r="E25" s="288"/>
      <c r="F25" s="288"/>
      <c r="G25" s="288">
        <v>0</v>
      </c>
      <c r="H25" s="288"/>
      <c r="I25" s="296"/>
      <c r="J25" s="296">
        <f>C25+D25+E25+F25-G25-H25-I25</f>
        <v>0</v>
      </c>
      <c r="K25" s="281"/>
      <c r="L25" s="281"/>
    </row>
    <row r="26" spans="1:12" ht="12.75">
      <c r="A26" s="281"/>
      <c r="B26" s="289" t="s">
        <v>212</v>
      </c>
      <c r="C26" s="288">
        <v>0</v>
      </c>
      <c r="D26" s="288">
        <v>0</v>
      </c>
      <c r="E26" s="288"/>
      <c r="F26" s="288"/>
      <c r="G26" s="288">
        <v>0</v>
      </c>
      <c r="H26" s="288"/>
      <c r="I26" s="296"/>
      <c r="J26" s="296">
        <f>C26+D26+E26+F26-G26-H26-I26</f>
        <v>0</v>
      </c>
      <c r="K26" s="281"/>
      <c r="L26" s="281"/>
    </row>
    <row r="27" spans="1:12" ht="12.75">
      <c r="A27" s="281"/>
      <c r="B27" s="299" t="s">
        <v>213</v>
      </c>
      <c r="C27" s="297">
        <v>0</v>
      </c>
      <c r="D27" s="297">
        <v>0</v>
      </c>
      <c r="E27" s="297"/>
      <c r="F27" s="297"/>
      <c r="G27" s="297">
        <v>0</v>
      </c>
      <c r="H27" s="297"/>
      <c r="I27" s="298">
        <v>0</v>
      </c>
      <c r="J27" s="298">
        <f>C27+D27+E27+F27-G27-H27-I27</f>
        <v>0</v>
      </c>
      <c r="K27" s="281"/>
      <c r="L27" s="281"/>
    </row>
    <row r="28" spans="1:12" ht="12.75">
      <c r="A28" s="281"/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</row>
    <row r="29" spans="1:12" ht="12.75">
      <c r="A29" s="281"/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</row>
    <row r="30" spans="1:12" ht="12.75">
      <c r="A30" s="281"/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</row>
    <row r="31" spans="1:12" ht="12.75">
      <c r="A31" s="281"/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</row>
  </sheetData>
  <sheetProtection selectLockedCells="1" selectUnlockedCells="1"/>
  <mergeCells count="7">
    <mergeCell ref="G1:J1"/>
    <mergeCell ref="I2:J2"/>
    <mergeCell ref="B3:J3"/>
    <mergeCell ref="G4:J4"/>
    <mergeCell ref="B5:B8"/>
    <mergeCell ref="D5:F5"/>
    <mergeCell ref="G5:I5"/>
  </mergeCells>
  <printOptions/>
  <pageMargins left="0.07847222222222222" right="0.07847222222222222" top="0.07847222222222222" bottom="0.07847222222222222" header="0.5118055555555555" footer="0.5118055555555555"/>
  <pageSetup firstPageNumber="1" useFirstPageNumber="1"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showGridLines="0" showZeros="0" view="pageBreakPreview" zoomScaleSheetLayoutView="100" workbookViewId="0" topLeftCell="A1">
      <selection activeCell="D2" sqref="D2"/>
    </sheetView>
  </sheetViews>
  <sheetFormatPr defaultColWidth="11.421875" defaultRowHeight="12.75"/>
  <cols>
    <col min="1" max="1" width="3.7109375" style="0" customWidth="1"/>
    <col min="2" max="2" width="10.140625" style="0" customWidth="1"/>
    <col min="3" max="3" width="58.28125" style="0" customWidth="1"/>
    <col min="4" max="4" width="17.421875" style="0" customWidth="1"/>
    <col min="5" max="5" width="16.8515625" style="0" customWidth="1"/>
    <col min="6" max="6" width="3.7109375" style="0" customWidth="1"/>
  </cols>
  <sheetData>
    <row r="1" spans="1:6" ht="27.75" customHeight="1">
      <c r="A1" s="322"/>
      <c r="B1" s="323" t="s">
        <v>214</v>
      </c>
      <c r="C1" s="324" t="str">
        <f>CONCATENATE("Raison social :",garde!D15)</f>
        <v>Raison social :FITCO SARL</v>
      </c>
      <c r="D1" s="324"/>
      <c r="E1" s="324"/>
      <c r="F1" s="322"/>
    </row>
    <row r="2" spans="1:6" ht="26.25" customHeight="1">
      <c r="A2" s="322"/>
      <c r="B2" s="323"/>
      <c r="C2" s="325"/>
      <c r="D2" s="58" t="str">
        <f>garde!B9</f>
        <v>(Modéle Comptable Simplifié)</v>
      </c>
      <c r="E2" s="58"/>
      <c r="F2" s="322"/>
    </row>
    <row r="3" spans="1:6" ht="27.75" customHeight="1">
      <c r="A3" s="322"/>
      <c r="B3" s="326" t="s">
        <v>215</v>
      </c>
      <c r="C3" s="326"/>
      <c r="D3" s="326"/>
      <c r="E3" s="326"/>
      <c r="F3" s="322"/>
    </row>
    <row r="4" spans="1:6" ht="42" customHeight="1">
      <c r="A4" s="322"/>
      <c r="B4" s="323" t="str">
        <f>CONCATENATE("Patente : ",garde!D17)</f>
        <v>Patente : 32104787</v>
      </c>
      <c r="C4" s="327"/>
      <c r="D4" s="328" t="str">
        <f>CONCATENATE("Exercice ",garde!E11)</f>
        <v>Exercice du 01/01/2009 au 31/12/2009</v>
      </c>
      <c r="E4" s="328"/>
      <c r="F4" s="322"/>
    </row>
    <row r="5" spans="1:6" ht="12.75">
      <c r="A5" s="322"/>
      <c r="B5" s="329" t="s">
        <v>216</v>
      </c>
      <c r="C5" s="330"/>
      <c r="D5" s="331" t="s">
        <v>23</v>
      </c>
      <c r="E5" s="331" t="s">
        <v>23</v>
      </c>
      <c r="F5" s="322"/>
    </row>
    <row r="6" spans="1:6" ht="12.75">
      <c r="A6" s="322"/>
      <c r="B6" s="329"/>
      <c r="C6" s="332"/>
      <c r="D6" s="333"/>
      <c r="E6" s="333" t="s">
        <v>217</v>
      </c>
      <c r="F6" s="322"/>
    </row>
    <row r="7" spans="1:6" ht="12.75">
      <c r="A7" s="322"/>
      <c r="B7" s="334">
        <v>611</v>
      </c>
      <c r="C7" s="335" t="s">
        <v>218</v>
      </c>
      <c r="D7" s="336"/>
      <c r="E7" s="336"/>
      <c r="F7" s="322"/>
    </row>
    <row r="8" spans="1:6" ht="12.75">
      <c r="A8" s="322"/>
      <c r="B8" s="334"/>
      <c r="C8" s="337" t="s">
        <v>219</v>
      </c>
      <c r="D8" s="336"/>
      <c r="E8" s="336"/>
      <c r="F8" s="322"/>
    </row>
    <row r="9" spans="1:6" ht="12.75">
      <c r="A9" s="322"/>
      <c r="B9" s="334"/>
      <c r="C9" s="338" t="s">
        <v>220</v>
      </c>
      <c r="D9" s="336"/>
      <c r="E9" s="336"/>
      <c r="F9" s="322"/>
    </row>
    <row r="10" spans="1:6" ht="12.75">
      <c r="A10" s="322"/>
      <c r="B10" s="334"/>
      <c r="C10" s="338" t="s">
        <v>221</v>
      </c>
      <c r="D10" s="336">
        <v>0</v>
      </c>
      <c r="E10" s="336"/>
      <c r="F10" s="322"/>
    </row>
    <row r="11" spans="1:6" ht="12.75">
      <c r="A11" s="322"/>
      <c r="B11" s="334"/>
      <c r="C11" s="339" t="s">
        <v>222</v>
      </c>
      <c r="D11" s="294">
        <f>SUM(D9:D10)</f>
        <v>0</v>
      </c>
      <c r="E11" s="294">
        <f>SUM(E9:E10)</f>
        <v>0</v>
      </c>
      <c r="F11" s="322"/>
    </row>
    <row r="12" spans="1:6" ht="12.75">
      <c r="A12" s="322"/>
      <c r="B12" s="334">
        <v>612</v>
      </c>
      <c r="C12" s="340" t="s">
        <v>223</v>
      </c>
      <c r="D12" s="336"/>
      <c r="E12" s="336"/>
      <c r="F12" s="322"/>
    </row>
    <row r="13" spans="1:6" ht="12.75">
      <c r="A13" s="322"/>
      <c r="B13" s="334"/>
      <c r="C13" s="338" t="s">
        <v>224</v>
      </c>
      <c r="D13" s="336">
        <v>0</v>
      </c>
      <c r="E13" s="336">
        <v>0</v>
      </c>
      <c r="F13" s="322"/>
    </row>
    <row r="14" spans="1:6" ht="12.75">
      <c r="A14" s="322"/>
      <c r="B14" s="334"/>
      <c r="C14" s="338" t="s">
        <v>225</v>
      </c>
      <c r="D14" s="336">
        <v>0</v>
      </c>
      <c r="E14" s="336">
        <v>0</v>
      </c>
      <c r="F14" s="322"/>
    </row>
    <row r="15" spans="1:6" ht="12.75">
      <c r="A15" s="322"/>
      <c r="B15" s="334"/>
      <c r="C15" s="338" t="s">
        <v>226</v>
      </c>
      <c r="D15" s="336">
        <v>0</v>
      </c>
      <c r="E15" s="336"/>
      <c r="F15" s="322"/>
    </row>
    <row r="16" spans="1:6" ht="12.75">
      <c r="A16" s="322"/>
      <c r="B16" s="334"/>
      <c r="C16" s="338" t="s">
        <v>227</v>
      </c>
      <c r="D16" s="336">
        <v>0</v>
      </c>
      <c r="E16" s="336">
        <v>0</v>
      </c>
      <c r="F16" s="322"/>
    </row>
    <row r="17" spans="1:6" ht="12.75">
      <c r="A17" s="322"/>
      <c r="B17" s="334"/>
      <c r="C17" s="338" t="s">
        <v>228</v>
      </c>
      <c r="D17" s="336"/>
      <c r="E17" s="336"/>
      <c r="F17" s="322"/>
    </row>
    <row r="18" spans="1:6" ht="12.75">
      <c r="A18" s="322"/>
      <c r="B18" s="334"/>
      <c r="C18" s="338" t="s">
        <v>229</v>
      </c>
      <c r="D18" s="336">
        <v>0</v>
      </c>
      <c r="E18" s="336"/>
      <c r="F18" s="322"/>
    </row>
    <row r="19" spans="1:6" ht="12.75">
      <c r="A19" s="322"/>
      <c r="B19" s="334"/>
      <c r="C19" s="339" t="s">
        <v>222</v>
      </c>
      <c r="D19" s="294">
        <f>SUM(D13:D18)</f>
        <v>0</v>
      </c>
      <c r="E19" s="294">
        <f>SUM(E13:E18)</f>
        <v>0</v>
      </c>
      <c r="F19" s="322"/>
    </row>
    <row r="20" spans="1:6" ht="12.75">
      <c r="A20" s="322"/>
      <c r="B20" s="334" t="s">
        <v>230</v>
      </c>
      <c r="C20" s="341" t="s">
        <v>231</v>
      </c>
      <c r="D20" s="336"/>
      <c r="E20" s="336"/>
      <c r="F20" s="322"/>
    </row>
    <row r="21" spans="1:6" ht="12.75">
      <c r="A21" s="322"/>
      <c r="B21" s="334"/>
      <c r="C21" s="323" t="s">
        <v>232</v>
      </c>
      <c r="D21" s="336">
        <v>0</v>
      </c>
      <c r="E21" s="336">
        <v>0</v>
      </c>
      <c r="F21" s="322"/>
    </row>
    <row r="22" spans="1:6" ht="12.75">
      <c r="A22" s="322"/>
      <c r="B22" s="334"/>
      <c r="C22" s="323" t="s">
        <v>233</v>
      </c>
      <c r="D22" s="336">
        <v>0</v>
      </c>
      <c r="E22" s="336">
        <v>0</v>
      </c>
      <c r="F22" s="322"/>
    </row>
    <row r="23" spans="1:6" ht="12.75">
      <c r="A23" s="322"/>
      <c r="B23" s="334"/>
      <c r="C23" s="323" t="s">
        <v>234</v>
      </c>
      <c r="D23" s="336">
        <v>0</v>
      </c>
      <c r="E23" s="336"/>
      <c r="F23" s="322"/>
    </row>
    <row r="24" spans="1:6" ht="12.75">
      <c r="A24" s="322"/>
      <c r="B24" s="334"/>
      <c r="C24" s="323" t="s">
        <v>235</v>
      </c>
      <c r="D24" s="336">
        <v>0</v>
      </c>
      <c r="E24" s="336"/>
      <c r="F24" s="322"/>
    </row>
    <row r="25" spans="1:6" ht="12.75">
      <c r="A25" s="322"/>
      <c r="B25" s="334"/>
      <c r="C25" s="323" t="s">
        <v>236</v>
      </c>
      <c r="D25" s="336">
        <v>0</v>
      </c>
      <c r="E25" s="336">
        <v>0</v>
      </c>
      <c r="F25" s="322"/>
    </row>
    <row r="26" spans="1:6" ht="12.75">
      <c r="A26" s="322"/>
      <c r="B26" s="334"/>
      <c r="C26" s="323" t="s">
        <v>237</v>
      </c>
      <c r="D26" s="336">
        <v>0</v>
      </c>
      <c r="E26" s="336"/>
      <c r="F26" s="322"/>
    </row>
    <row r="27" spans="1:6" ht="12.75">
      <c r="A27" s="322"/>
      <c r="B27" s="334"/>
      <c r="C27" s="323" t="s">
        <v>238</v>
      </c>
      <c r="D27" s="336">
        <v>0</v>
      </c>
      <c r="E27" s="336">
        <v>0</v>
      </c>
      <c r="F27" s="322"/>
    </row>
    <row r="28" spans="1:6" ht="12.75">
      <c r="A28" s="322"/>
      <c r="B28" s="334"/>
      <c r="C28" s="323" t="s">
        <v>239</v>
      </c>
      <c r="D28" s="336">
        <v>0</v>
      </c>
      <c r="E28" s="336"/>
      <c r="F28" s="322"/>
    </row>
    <row r="29" spans="1:6" ht="12.75">
      <c r="A29" s="322"/>
      <c r="B29" s="334"/>
      <c r="C29" s="323" t="s">
        <v>240</v>
      </c>
      <c r="D29" s="336">
        <v>0</v>
      </c>
      <c r="E29" s="336"/>
      <c r="F29" s="322"/>
    </row>
    <row r="30" spans="1:6" ht="12.75">
      <c r="A30" s="322"/>
      <c r="B30" s="334"/>
      <c r="C30" s="323" t="s">
        <v>241</v>
      </c>
      <c r="D30" s="342"/>
      <c r="E30" s="342"/>
      <c r="F30" s="322"/>
    </row>
    <row r="31" spans="1:6" ht="12.75">
      <c r="A31" s="322"/>
      <c r="B31" s="334"/>
      <c r="C31" s="339" t="s">
        <v>222</v>
      </c>
      <c r="D31" s="294">
        <f>SUM(D21:D30)</f>
        <v>0</v>
      </c>
      <c r="E31" s="294">
        <f>SUM(E21:E30)</f>
        <v>0</v>
      </c>
      <c r="F31" s="322"/>
    </row>
    <row r="32" spans="1:6" ht="12.75">
      <c r="A32" s="322"/>
      <c r="B32" s="334">
        <v>617</v>
      </c>
      <c r="C32" s="341" t="s">
        <v>242</v>
      </c>
      <c r="D32" s="336"/>
      <c r="E32" s="336"/>
      <c r="F32" s="322"/>
    </row>
    <row r="33" spans="1:6" ht="12.75">
      <c r="A33" s="322"/>
      <c r="B33" s="334"/>
      <c r="C33" s="323" t="s">
        <v>243</v>
      </c>
      <c r="D33" s="336">
        <v>0</v>
      </c>
      <c r="E33" s="336"/>
      <c r="F33" s="322"/>
    </row>
    <row r="34" spans="1:6" ht="12.75">
      <c r="A34" s="322"/>
      <c r="B34" s="334"/>
      <c r="C34" s="323" t="s">
        <v>244</v>
      </c>
      <c r="D34" s="336">
        <v>0</v>
      </c>
      <c r="E34" s="336"/>
      <c r="F34" s="322"/>
    </row>
    <row r="35" spans="1:6" ht="12.75">
      <c r="A35" s="322"/>
      <c r="B35" s="334"/>
      <c r="C35" s="323" t="s">
        <v>245</v>
      </c>
      <c r="D35" s="336">
        <v>0</v>
      </c>
      <c r="E35" s="336">
        <v>0</v>
      </c>
      <c r="F35" s="322"/>
    </row>
    <row r="36" spans="1:6" ht="12.75">
      <c r="A36" s="322"/>
      <c r="B36" s="334"/>
      <c r="C36" s="339" t="s">
        <v>222</v>
      </c>
      <c r="D36" s="294">
        <f>SUM(D33:D35)</f>
        <v>0</v>
      </c>
      <c r="E36" s="294">
        <f>SUM(E33:E35)</f>
        <v>0</v>
      </c>
      <c r="F36" s="322"/>
    </row>
    <row r="37" spans="1:6" ht="12.75">
      <c r="A37" s="322"/>
      <c r="B37" s="334">
        <v>618</v>
      </c>
      <c r="C37" s="341" t="s">
        <v>246</v>
      </c>
      <c r="D37" s="336"/>
      <c r="E37" s="336"/>
      <c r="F37" s="322"/>
    </row>
    <row r="38" spans="1:6" ht="12.75">
      <c r="A38" s="322"/>
      <c r="B38" s="334"/>
      <c r="C38" s="323" t="s">
        <v>247</v>
      </c>
      <c r="D38" s="336">
        <v>0</v>
      </c>
      <c r="E38" s="336">
        <v>0</v>
      </c>
      <c r="F38" s="322"/>
    </row>
    <row r="39" spans="1:6" ht="12.75">
      <c r="A39" s="322"/>
      <c r="B39" s="334"/>
      <c r="C39" s="323" t="s">
        <v>248</v>
      </c>
      <c r="D39" s="336">
        <v>0</v>
      </c>
      <c r="E39" s="336">
        <v>0</v>
      </c>
      <c r="F39" s="322"/>
    </row>
    <row r="40" spans="1:6" ht="12.75">
      <c r="A40" s="322"/>
      <c r="B40" s="334"/>
      <c r="C40" s="323" t="s">
        <v>249</v>
      </c>
      <c r="D40" s="336">
        <v>0</v>
      </c>
      <c r="E40" s="336">
        <v>0</v>
      </c>
      <c r="F40" s="322"/>
    </row>
    <row r="41" spans="1:6" ht="12.75">
      <c r="A41" s="322"/>
      <c r="B41" s="334"/>
      <c r="C41" s="339" t="s">
        <v>222</v>
      </c>
      <c r="D41" s="294">
        <f>SUM(D38:D40)</f>
        <v>0</v>
      </c>
      <c r="E41" s="294">
        <f>SUM(E38:E40)</f>
        <v>0</v>
      </c>
      <c r="F41" s="322"/>
    </row>
    <row r="42" spans="1:6" ht="12.75">
      <c r="A42" s="322"/>
      <c r="B42" s="334">
        <v>638</v>
      </c>
      <c r="C42" s="335" t="s">
        <v>250</v>
      </c>
      <c r="D42" s="336"/>
      <c r="E42" s="336"/>
      <c r="F42" s="322"/>
    </row>
    <row r="43" spans="1:6" ht="12.75">
      <c r="A43" s="322"/>
      <c r="B43" s="334"/>
      <c r="C43" s="337" t="s">
        <v>251</v>
      </c>
      <c r="D43" s="336"/>
      <c r="E43" s="336"/>
      <c r="F43" s="322"/>
    </row>
    <row r="44" spans="1:6" ht="12.75">
      <c r="A44" s="322"/>
      <c r="B44" s="334"/>
      <c r="C44" s="338" t="s">
        <v>252</v>
      </c>
      <c r="D44" s="336">
        <v>0</v>
      </c>
      <c r="E44" s="336">
        <v>0</v>
      </c>
      <c r="F44" s="322"/>
    </row>
    <row r="45" spans="1:6" ht="12.75">
      <c r="A45" s="322"/>
      <c r="B45" s="334"/>
      <c r="C45" s="338" t="s">
        <v>253</v>
      </c>
      <c r="D45" s="336">
        <v>0</v>
      </c>
      <c r="E45" s="336">
        <v>0</v>
      </c>
      <c r="F45" s="322"/>
    </row>
    <row r="46" spans="1:6" ht="12.75">
      <c r="A46" s="322"/>
      <c r="B46" s="334"/>
      <c r="C46" s="339" t="s">
        <v>222</v>
      </c>
      <c r="D46" s="294">
        <f>SUM(D43:D45)</f>
        <v>0</v>
      </c>
      <c r="E46" s="294">
        <f>SUM(E43:E45)</f>
        <v>0</v>
      </c>
      <c r="F46" s="322"/>
    </row>
    <row r="47" spans="1:6" ht="12.75">
      <c r="A47" s="322"/>
      <c r="B47" s="334">
        <v>658</v>
      </c>
      <c r="C47" s="335" t="s">
        <v>254</v>
      </c>
      <c r="D47" s="336"/>
      <c r="E47" s="336"/>
      <c r="F47" s="322"/>
    </row>
    <row r="48" spans="1:6" ht="12.75">
      <c r="A48" s="322"/>
      <c r="B48" s="334"/>
      <c r="C48" s="337" t="s">
        <v>255</v>
      </c>
      <c r="D48" s="336"/>
      <c r="E48" s="336"/>
      <c r="F48" s="322"/>
    </row>
    <row r="49" spans="1:6" ht="12.75">
      <c r="A49" s="322"/>
      <c r="B49" s="334"/>
      <c r="C49" s="338" t="s">
        <v>256</v>
      </c>
      <c r="D49" s="336">
        <v>0</v>
      </c>
      <c r="E49" s="336">
        <v>0</v>
      </c>
      <c r="F49" s="322"/>
    </row>
    <row r="50" spans="1:6" ht="12.75">
      <c r="A50" s="322"/>
      <c r="B50" s="334"/>
      <c r="C50" s="338" t="s">
        <v>257</v>
      </c>
      <c r="D50" s="336">
        <v>0</v>
      </c>
      <c r="E50" s="336">
        <v>0</v>
      </c>
      <c r="F50" s="322"/>
    </row>
    <row r="51" spans="1:6" ht="12.75">
      <c r="A51" s="322"/>
      <c r="B51" s="334"/>
      <c r="C51" s="338" t="s">
        <v>258</v>
      </c>
      <c r="D51" s="336">
        <v>0</v>
      </c>
      <c r="E51" s="336"/>
      <c r="F51" s="322"/>
    </row>
    <row r="52" spans="1:6" ht="12.75">
      <c r="A52" s="322"/>
      <c r="B52" s="334"/>
      <c r="C52" s="338" t="s">
        <v>259</v>
      </c>
      <c r="D52" s="336">
        <v>0</v>
      </c>
      <c r="E52" s="336">
        <v>0</v>
      </c>
      <c r="F52" s="322"/>
    </row>
    <row r="53" spans="1:6" ht="12.75">
      <c r="A53" s="322"/>
      <c r="B53" s="334"/>
      <c r="C53" s="338" t="s">
        <v>260</v>
      </c>
      <c r="D53" s="336">
        <v>0</v>
      </c>
      <c r="E53" s="336"/>
      <c r="F53" s="322"/>
    </row>
    <row r="54" spans="1:6" ht="12.75">
      <c r="A54" s="322"/>
      <c r="B54" s="334"/>
      <c r="C54" s="339" t="s">
        <v>222</v>
      </c>
      <c r="D54" s="294">
        <f>SUM(D48:D53)</f>
        <v>0</v>
      </c>
      <c r="E54" s="294">
        <f>SUM(E48:E53)</f>
        <v>0</v>
      </c>
      <c r="F54" s="322"/>
    </row>
    <row r="55" spans="1:6" ht="12.75">
      <c r="A55" s="322"/>
      <c r="B55" s="322"/>
      <c r="C55" s="322"/>
      <c r="D55" s="322"/>
      <c r="E55" s="322"/>
      <c r="F55" s="322"/>
    </row>
    <row r="56" spans="1:6" ht="12.75">
      <c r="A56" s="322"/>
      <c r="B56" s="322"/>
      <c r="C56" s="322"/>
      <c r="D56" s="322"/>
      <c r="E56" s="322"/>
      <c r="F56" s="322"/>
    </row>
    <row r="57" spans="1:6" ht="12.75">
      <c r="A57" s="322"/>
      <c r="B57" s="322"/>
      <c r="C57" s="322"/>
      <c r="D57" s="322"/>
      <c r="E57" s="322"/>
      <c r="F57" s="322"/>
    </row>
    <row r="58" spans="1:6" ht="12.75">
      <c r="A58" s="322"/>
      <c r="B58" s="322"/>
      <c r="C58" s="322"/>
      <c r="D58" s="322"/>
      <c r="E58" s="322"/>
      <c r="F58" s="322"/>
    </row>
  </sheetData>
  <sheetProtection selectLockedCells="1" selectUnlockedCells="1"/>
  <mergeCells count="12">
    <mergeCell ref="C1:E1"/>
    <mergeCell ref="D2:E2"/>
    <mergeCell ref="B3:E3"/>
    <mergeCell ref="D4:E4"/>
    <mergeCell ref="B5:B6"/>
    <mergeCell ref="B7:B11"/>
    <mergeCell ref="B12:B19"/>
    <mergeCell ref="B20:B31"/>
    <mergeCell ref="B32:B36"/>
    <mergeCell ref="B37:B41"/>
    <mergeCell ref="B42:B46"/>
    <mergeCell ref="B47:B54"/>
  </mergeCells>
  <printOptions/>
  <pageMargins left="0.07847222222222222" right="0.07847222222222222" top="0.07847222222222222" bottom="0.07847222222222222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showGridLines="0" showZeros="0" view="pageBreakPreview" zoomScaleSheetLayoutView="100" workbookViewId="0" topLeftCell="A1">
      <selection activeCell="D4" sqref="D4"/>
    </sheetView>
  </sheetViews>
  <sheetFormatPr defaultColWidth="11.421875" defaultRowHeight="12.75"/>
  <cols>
    <col min="1" max="1" width="3.7109375" style="0" customWidth="1"/>
    <col min="2" max="2" width="10.140625" style="0" customWidth="1"/>
    <col min="3" max="3" width="58.28125" style="0" customWidth="1"/>
    <col min="4" max="4" width="17.421875" style="0" customWidth="1"/>
    <col min="5" max="5" width="17.8515625" style="0" customWidth="1"/>
    <col min="6" max="6" width="3.7109375" style="0" customWidth="1"/>
  </cols>
  <sheetData>
    <row r="1" spans="1:6" ht="27.75" customHeight="1">
      <c r="A1" s="322"/>
      <c r="B1" s="323" t="s">
        <v>214</v>
      </c>
      <c r="C1" s="324" t="str">
        <f>CONCATENATE("Raison social :",garde!D15)</f>
        <v>Raison social :FITCO SARL</v>
      </c>
      <c r="D1" s="324"/>
      <c r="E1" s="324"/>
      <c r="F1" s="322"/>
    </row>
    <row r="2" spans="1:6" ht="26.25" customHeight="1">
      <c r="A2" s="322"/>
      <c r="B2" s="323"/>
      <c r="C2" s="325"/>
      <c r="D2" s="58" t="str">
        <f>garde!B9</f>
        <v>(Modéle Comptable Simplifié)</v>
      </c>
      <c r="E2" s="58"/>
      <c r="F2" s="322"/>
    </row>
    <row r="3" spans="1:6" ht="27.75" customHeight="1">
      <c r="A3" s="322"/>
      <c r="B3" s="326" t="s">
        <v>261</v>
      </c>
      <c r="C3" s="326"/>
      <c r="D3" s="326"/>
      <c r="E3" s="326"/>
      <c r="F3" s="322"/>
    </row>
    <row r="4" spans="1:6" ht="42" customHeight="1">
      <c r="A4" s="322"/>
      <c r="B4" s="323" t="str">
        <f>CONCATENATE("Patente : ",garde!D17)</f>
        <v>Patente : 32104787</v>
      </c>
      <c r="C4" s="327"/>
      <c r="D4" s="328" t="str">
        <f>CONCATENATE("Exercice ",garde!E11)</f>
        <v>Exercice du 01/01/2009 au 31/12/2009</v>
      </c>
      <c r="E4" s="328"/>
      <c r="F4" s="322"/>
    </row>
    <row r="5" spans="1:6" ht="12.75">
      <c r="A5" s="322"/>
      <c r="B5" s="329" t="s">
        <v>216</v>
      </c>
      <c r="C5" s="330"/>
      <c r="D5" s="331" t="s">
        <v>23</v>
      </c>
      <c r="E5" s="331" t="s">
        <v>23</v>
      </c>
      <c r="F5" s="322"/>
    </row>
    <row r="6" spans="1:6" ht="12.75">
      <c r="A6" s="322"/>
      <c r="B6" s="329"/>
      <c r="C6" s="332"/>
      <c r="D6" s="333"/>
      <c r="E6" s="333" t="s">
        <v>217</v>
      </c>
      <c r="F6" s="322"/>
    </row>
    <row r="7" spans="1:6" ht="12.75">
      <c r="A7" s="322"/>
      <c r="B7" s="334">
        <v>711</v>
      </c>
      <c r="C7" s="335" t="s">
        <v>262</v>
      </c>
      <c r="D7" s="336"/>
      <c r="E7" s="336"/>
      <c r="F7" s="322"/>
    </row>
    <row r="8" spans="1:6" ht="12.75">
      <c r="A8" s="322"/>
      <c r="B8" s="334"/>
      <c r="C8" s="337" t="s">
        <v>263</v>
      </c>
      <c r="D8" s="336"/>
      <c r="E8" s="336"/>
      <c r="F8" s="322"/>
    </row>
    <row r="9" spans="1:6" ht="12.75">
      <c r="A9" s="322"/>
      <c r="B9" s="334"/>
      <c r="C9" s="338" t="s">
        <v>264</v>
      </c>
      <c r="D9" s="336"/>
      <c r="E9" s="336"/>
      <c r="F9" s="322"/>
    </row>
    <row r="10" spans="1:6" ht="12.75">
      <c r="A10" s="322"/>
      <c r="B10" s="334"/>
      <c r="C10" s="343" t="s">
        <v>265</v>
      </c>
      <c r="D10" s="336"/>
      <c r="E10" s="336"/>
      <c r="F10" s="322"/>
    </row>
    <row r="11" spans="1:6" ht="12.75">
      <c r="A11" s="322"/>
      <c r="B11" s="334"/>
      <c r="C11" s="343" t="s">
        <v>266</v>
      </c>
      <c r="D11" s="336">
        <v>0</v>
      </c>
      <c r="E11" s="336"/>
      <c r="F11" s="322"/>
    </row>
    <row r="12" spans="1:6" ht="12.75">
      <c r="A12" s="322"/>
      <c r="B12" s="334"/>
      <c r="C12" s="339" t="s">
        <v>222</v>
      </c>
      <c r="D12" s="294">
        <f>SUM(D9:D11)</f>
        <v>0</v>
      </c>
      <c r="E12" s="294">
        <f>SUM(E9:E11)</f>
        <v>0</v>
      </c>
      <c r="F12" s="322"/>
    </row>
    <row r="13" spans="1:6" ht="12.75">
      <c r="A13" s="322"/>
      <c r="B13" s="334">
        <v>712</v>
      </c>
      <c r="C13" s="340" t="s">
        <v>267</v>
      </c>
      <c r="D13" s="336"/>
      <c r="E13" s="336"/>
      <c r="F13" s="322"/>
    </row>
    <row r="14" spans="1:6" ht="12.75">
      <c r="A14" s="322"/>
      <c r="B14" s="334"/>
      <c r="C14" s="338" t="s">
        <v>268</v>
      </c>
      <c r="D14" s="336">
        <v>0</v>
      </c>
      <c r="E14" s="336">
        <v>0</v>
      </c>
      <c r="F14" s="322"/>
    </row>
    <row r="15" spans="1:6" ht="12.75">
      <c r="A15" s="322"/>
      <c r="B15" s="334"/>
      <c r="C15" s="338" t="s">
        <v>269</v>
      </c>
      <c r="D15" s="336">
        <v>0</v>
      </c>
      <c r="E15" s="336">
        <v>0</v>
      </c>
      <c r="F15" s="322"/>
    </row>
    <row r="16" spans="1:6" ht="12.75">
      <c r="A16" s="322"/>
      <c r="B16" s="334"/>
      <c r="C16" s="338" t="s">
        <v>270</v>
      </c>
      <c r="D16" s="336">
        <v>0</v>
      </c>
      <c r="E16" s="336"/>
      <c r="F16" s="322"/>
    </row>
    <row r="17" spans="1:6" ht="12.75">
      <c r="A17" s="322"/>
      <c r="B17" s="334"/>
      <c r="C17" s="338" t="s">
        <v>271</v>
      </c>
      <c r="D17" s="336">
        <v>0</v>
      </c>
      <c r="E17" s="336">
        <v>0</v>
      </c>
      <c r="F17" s="322"/>
    </row>
    <row r="18" spans="1:6" ht="12.75">
      <c r="A18" s="322"/>
      <c r="B18" s="334"/>
      <c r="C18" s="338" t="s">
        <v>272</v>
      </c>
      <c r="D18" s="336"/>
      <c r="E18" s="336"/>
      <c r="F18" s="322"/>
    </row>
    <row r="19" spans="1:6" ht="12.75">
      <c r="A19" s="322"/>
      <c r="B19" s="334"/>
      <c r="C19" s="338" t="s">
        <v>273</v>
      </c>
      <c r="D19" s="336">
        <v>0</v>
      </c>
      <c r="E19" s="336"/>
      <c r="F19" s="322"/>
    </row>
    <row r="20" spans="1:6" ht="12.75">
      <c r="A20" s="322"/>
      <c r="B20" s="334"/>
      <c r="C20" s="339" t="s">
        <v>222</v>
      </c>
      <c r="D20" s="294">
        <f>SUM(D14:D19)</f>
        <v>0</v>
      </c>
      <c r="E20" s="294">
        <f>SUM(E14:E19)</f>
        <v>0</v>
      </c>
      <c r="F20" s="322"/>
    </row>
    <row r="21" spans="1:6" ht="12.75">
      <c r="A21" s="322"/>
      <c r="B21" s="334">
        <v>713</v>
      </c>
      <c r="C21" s="341" t="s">
        <v>274</v>
      </c>
      <c r="D21" s="336"/>
      <c r="E21" s="336"/>
      <c r="F21" s="322"/>
    </row>
    <row r="22" spans="1:6" ht="12.75">
      <c r="A22" s="322"/>
      <c r="B22" s="334"/>
      <c r="C22" s="323" t="s">
        <v>275</v>
      </c>
      <c r="D22" s="336">
        <v>0</v>
      </c>
      <c r="E22" s="336">
        <v>0</v>
      </c>
      <c r="F22" s="322"/>
    </row>
    <row r="23" spans="1:6" ht="12.75">
      <c r="A23" s="322"/>
      <c r="B23" s="334"/>
      <c r="C23" s="323" t="s">
        <v>276</v>
      </c>
      <c r="D23" s="336">
        <v>0</v>
      </c>
      <c r="E23" s="336">
        <v>0</v>
      </c>
      <c r="F23" s="322"/>
    </row>
    <row r="24" spans="1:6" ht="12.75">
      <c r="A24" s="322"/>
      <c r="B24" s="334"/>
      <c r="C24" s="323" t="s">
        <v>277</v>
      </c>
      <c r="D24" s="336">
        <v>0</v>
      </c>
      <c r="E24" s="336"/>
      <c r="F24" s="322"/>
    </row>
    <row r="25" spans="1:6" ht="12.75">
      <c r="A25" s="322"/>
      <c r="B25" s="334"/>
      <c r="C25" s="339" t="s">
        <v>222</v>
      </c>
      <c r="D25" s="294">
        <f>SUM(D22:D24)</f>
        <v>0</v>
      </c>
      <c r="E25" s="294">
        <f>SUM(E22:E24)</f>
        <v>0</v>
      </c>
      <c r="F25" s="322"/>
    </row>
    <row r="26" spans="1:6" ht="12.75">
      <c r="A26" s="322"/>
      <c r="B26" s="334">
        <v>718</v>
      </c>
      <c r="C26" s="341" t="s">
        <v>246</v>
      </c>
      <c r="D26" s="336"/>
      <c r="E26" s="336"/>
      <c r="F26" s="322"/>
    </row>
    <row r="27" spans="1:6" ht="12.75">
      <c r="A27" s="322"/>
      <c r="B27" s="334"/>
      <c r="C27" s="323" t="s">
        <v>278</v>
      </c>
      <c r="D27" s="336">
        <v>0</v>
      </c>
      <c r="E27" s="336">
        <v>0</v>
      </c>
      <c r="F27" s="322"/>
    </row>
    <row r="28" spans="1:6" ht="12.75">
      <c r="A28" s="322"/>
      <c r="B28" s="334"/>
      <c r="C28" s="323" t="s">
        <v>279</v>
      </c>
      <c r="D28" s="336">
        <v>0</v>
      </c>
      <c r="E28" s="336">
        <v>0</v>
      </c>
      <c r="F28" s="322"/>
    </row>
    <row r="29" spans="1:6" ht="12.75">
      <c r="A29" s="322"/>
      <c r="B29" s="334"/>
      <c r="C29" s="344" t="s">
        <v>222</v>
      </c>
      <c r="D29" s="345">
        <f>SUM(D27:D28)</f>
        <v>0</v>
      </c>
      <c r="E29" s="345">
        <f>SUM(E27:E28)</f>
        <v>0</v>
      </c>
      <c r="F29" s="322"/>
    </row>
    <row r="30" spans="1:6" ht="12.75">
      <c r="A30" s="322"/>
      <c r="B30" s="334">
        <v>719</v>
      </c>
      <c r="C30" s="337" t="s">
        <v>280</v>
      </c>
      <c r="D30" s="336"/>
      <c r="E30" s="336"/>
      <c r="F30" s="322"/>
    </row>
    <row r="31" spans="1:6" ht="12.75">
      <c r="A31" s="322"/>
      <c r="B31" s="334"/>
      <c r="C31" s="338" t="s">
        <v>281</v>
      </c>
      <c r="D31" s="336">
        <v>0</v>
      </c>
      <c r="E31" s="336">
        <v>0</v>
      </c>
      <c r="F31" s="322"/>
    </row>
    <row r="32" spans="1:6" ht="12.75">
      <c r="A32" s="322"/>
      <c r="B32" s="334"/>
      <c r="C32" s="338" t="s">
        <v>282</v>
      </c>
      <c r="D32" s="336">
        <v>0</v>
      </c>
      <c r="E32" s="336">
        <v>0</v>
      </c>
      <c r="F32" s="322"/>
    </row>
    <row r="33" spans="1:6" ht="12.75">
      <c r="A33" s="322"/>
      <c r="B33" s="334"/>
      <c r="C33" s="339" t="s">
        <v>222</v>
      </c>
      <c r="D33" s="294">
        <f>SUM(D31:D32)</f>
        <v>0</v>
      </c>
      <c r="E33" s="294">
        <f>SUM(E31:E32)</f>
        <v>0</v>
      </c>
      <c r="F33" s="322"/>
    </row>
    <row r="34" spans="1:6" ht="12.75">
      <c r="A34" s="322"/>
      <c r="B34" s="334">
        <v>738</v>
      </c>
      <c r="C34" s="335" t="s">
        <v>283</v>
      </c>
      <c r="D34" s="336"/>
      <c r="E34" s="336"/>
      <c r="F34" s="322"/>
    </row>
    <row r="35" spans="1:6" ht="12.75">
      <c r="A35" s="322"/>
      <c r="B35" s="334"/>
      <c r="C35" s="346" t="s">
        <v>284</v>
      </c>
      <c r="D35" s="336"/>
      <c r="E35" s="336"/>
      <c r="F35" s="322"/>
    </row>
    <row r="36" spans="1:6" ht="12.75">
      <c r="A36" s="322"/>
      <c r="B36" s="334"/>
      <c r="C36" s="338" t="s">
        <v>285</v>
      </c>
      <c r="D36" s="336">
        <v>0</v>
      </c>
      <c r="E36" s="336">
        <v>0</v>
      </c>
      <c r="F36" s="322"/>
    </row>
    <row r="37" spans="1:6" ht="12.75">
      <c r="A37" s="322"/>
      <c r="B37" s="334"/>
      <c r="C37" s="338" t="s">
        <v>286</v>
      </c>
      <c r="D37" s="336">
        <v>0</v>
      </c>
      <c r="E37" s="336">
        <v>0</v>
      </c>
      <c r="F37" s="322"/>
    </row>
    <row r="38" spans="1:6" ht="12.75">
      <c r="A38" s="322"/>
      <c r="B38" s="334"/>
      <c r="C38" s="338" t="s">
        <v>287</v>
      </c>
      <c r="D38" s="336">
        <v>0</v>
      </c>
      <c r="E38" s="336"/>
      <c r="F38" s="322"/>
    </row>
    <row r="39" spans="1:6" ht="12.75">
      <c r="A39" s="322"/>
      <c r="B39" s="334"/>
      <c r="C39" s="338" t="s">
        <v>288</v>
      </c>
      <c r="D39" s="336">
        <v>0</v>
      </c>
      <c r="E39" s="336">
        <v>0</v>
      </c>
      <c r="F39" s="322"/>
    </row>
    <row r="40" spans="1:6" ht="12.75">
      <c r="A40" s="322"/>
      <c r="B40" s="334"/>
      <c r="C40" s="339" t="s">
        <v>222</v>
      </c>
      <c r="D40" s="294">
        <f>SUM(D36:D39)</f>
        <v>0</v>
      </c>
      <c r="E40" s="294">
        <f>SUM(E36:E39)</f>
        <v>0</v>
      </c>
      <c r="F40" s="322"/>
    </row>
    <row r="41" spans="1:6" ht="12.75">
      <c r="A41" s="322"/>
      <c r="B41" s="322"/>
      <c r="C41" s="322"/>
      <c r="D41" s="322"/>
      <c r="E41" s="322"/>
      <c r="F41" s="322"/>
    </row>
    <row r="42" spans="1:6" ht="12.75">
      <c r="A42" s="322"/>
      <c r="B42" s="322"/>
      <c r="C42" s="322"/>
      <c r="D42" s="322"/>
      <c r="E42" s="322"/>
      <c r="F42" s="322"/>
    </row>
    <row r="43" spans="1:6" ht="12.75">
      <c r="A43" s="322"/>
      <c r="B43" s="322"/>
      <c r="C43" s="322"/>
      <c r="D43" s="322"/>
      <c r="E43" s="322"/>
      <c r="F43" s="322"/>
    </row>
    <row r="44" spans="1:6" ht="12.75">
      <c r="A44" s="322"/>
      <c r="B44" s="322"/>
      <c r="C44" s="322"/>
      <c r="D44" s="322"/>
      <c r="E44" s="322"/>
      <c r="F44" s="322"/>
    </row>
  </sheetData>
  <sheetProtection selectLockedCells="1" selectUnlockedCells="1"/>
  <mergeCells count="11">
    <mergeCell ref="C1:E1"/>
    <mergeCell ref="D2:E2"/>
    <mergeCell ref="B3:E3"/>
    <mergeCell ref="D4:E4"/>
    <mergeCell ref="B5:B6"/>
    <mergeCell ref="B7:B12"/>
    <mergeCell ref="B13:B20"/>
    <mergeCell ref="B21:B25"/>
    <mergeCell ref="B26:B29"/>
    <mergeCell ref="B30:B33"/>
    <mergeCell ref="B34:B40"/>
  </mergeCells>
  <printOptions/>
  <pageMargins left="0.07847222222222222" right="0.07847222222222222" top="0.07847222222222222" bottom="0.07847222222222222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1"/>
  <sheetViews>
    <sheetView showGridLines="0" showZeros="0" view="pageBreakPreview" zoomScaleSheetLayoutView="100" workbookViewId="0" topLeftCell="A1">
      <selection activeCell="F15" sqref="F15"/>
    </sheetView>
  </sheetViews>
  <sheetFormatPr defaultColWidth="11.421875" defaultRowHeight="12.75"/>
  <cols>
    <col min="1" max="1" width="3.7109375" style="1" customWidth="1"/>
    <col min="2" max="2" width="19.421875" style="1" customWidth="1"/>
    <col min="3" max="3" width="14.7109375" style="1" customWidth="1"/>
    <col min="4" max="4" width="15.57421875" style="1" customWidth="1"/>
    <col min="5" max="5" width="12.8515625" style="1" customWidth="1"/>
    <col min="6" max="7" width="11.7109375" style="1" customWidth="1"/>
    <col min="8" max="8" width="11.7109375" style="347" customWidth="1"/>
    <col min="9" max="9" width="11.7109375" style="1" customWidth="1"/>
    <col min="10" max="10" width="12.8515625" style="347" customWidth="1"/>
    <col min="11" max="11" width="11.7109375" style="1" customWidth="1"/>
    <col min="12" max="12" width="12.28125" style="347" customWidth="1"/>
    <col min="13" max="13" width="3.7109375" style="1" customWidth="1"/>
    <col min="14" max="16384" width="11.421875" style="1" customWidth="1"/>
  </cols>
  <sheetData>
    <row r="1" spans="1:26" ht="27.75" customHeight="1">
      <c r="A1" s="52"/>
      <c r="B1" s="52" t="s">
        <v>289</v>
      </c>
      <c r="C1" s="52"/>
      <c r="D1" s="52"/>
      <c r="E1" s="52"/>
      <c r="F1" s="52"/>
      <c r="G1" s="52"/>
      <c r="H1" s="348"/>
      <c r="I1" s="349" t="str">
        <f>CONCATENATE("Raison social :",garde!D15)</f>
        <v>Raison social :FITCO SARL</v>
      </c>
      <c r="J1" s="349"/>
      <c r="K1" s="349"/>
      <c r="L1" s="349"/>
      <c r="M1" s="52"/>
      <c r="N1"/>
      <c r="O1"/>
      <c r="P1"/>
      <c r="Q1"/>
      <c r="R1"/>
      <c r="S1"/>
      <c r="T1"/>
      <c r="U1"/>
      <c r="V1"/>
      <c r="W1"/>
      <c r="X1"/>
      <c r="Y1"/>
      <c r="Z1"/>
    </row>
    <row r="2" spans="1:26" ht="26.25" customHeight="1">
      <c r="A2" s="52"/>
      <c r="B2" s="52"/>
      <c r="C2" s="52"/>
      <c r="D2" s="52"/>
      <c r="E2" s="52"/>
      <c r="F2" s="52"/>
      <c r="G2" s="52"/>
      <c r="H2" s="348"/>
      <c r="I2" s="350"/>
      <c r="J2" s="348"/>
      <c r="K2" s="58" t="str">
        <f>garde!B9</f>
        <v>(Modéle Comptable Simplifié)</v>
      </c>
      <c r="L2" s="58"/>
      <c r="M2" s="5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27.75" customHeight="1">
      <c r="A3" s="52"/>
      <c r="B3" s="309" t="s">
        <v>290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52"/>
      <c r="N3"/>
      <c r="O3"/>
      <c r="P3"/>
      <c r="Q3"/>
      <c r="R3"/>
      <c r="S3"/>
      <c r="T3"/>
      <c r="U3"/>
      <c r="V3"/>
      <c r="W3"/>
      <c r="X3"/>
      <c r="Y3"/>
      <c r="Z3"/>
    </row>
    <row r="4" spans="1:26" ht="42" customHeight="1">
      <c r="A4" s="52"/>
      <c r="B4" s="52" t="str">
        <f>CONCATENATE("Patente : ",garde!D17)</f>
        <v>Patente : 32104787</v>
      </c>
      <c r="C4" s="52"/>
      <c r="D4" s="52"/>
      <c r="E4" s="52"/>
      <c r="F4" s="52"/>
      <c r="G4" s="52"/>
      <c r="H4" s="348"/>
      <c r="I4" s="324" t="str">
        <f>CONCATENATE("Exercice ",garde!E11)</f>
        <v>Exercice du 01/01/2009 au 31/12/2009</v>
      </c>
      <c r="J4" s="324"/>
      <c r="K4" s="324"/>
      <c r="L4" s="324"/>
      <c r="M4" s="52"/>
      <c r="N4"/>
      <c r="O4"/>
      <c r="P4"/>
      <c r="Q4"/>
      <c r="R4"/>
      <c r="S4"/>
      <c r="T4"/>
      <c r="U4"/>
      <c r="V4"/>
      <c r="W4"/>
      <c r="X4"/>
      <c r="Y4"/>
      <c r="Z4"/>
    </row>
    <row r="5" spans="1:26" ht="12.75" customHeight="1">
      <c r="A5" s="52"/>
      <c r="B5" s="351" t="s">
        <v>291</v>
      </c>
      <c r="C5" s="352" t="s">
        <v>292</v>
      </c>
      <c r="D5" s="352" t="s">
        <v>293</v>
      </c>
      <c r="E5" s="352" t="s">
        <v>294</v>
      </c>
      <c r="F5" s="352" t="s">
        <v>295</v>
      </c>
      <c r="G5" s="352" t="s">
        <v>296</v>
      </c>
      <c r="H5" s="352" t="s">
        <v>297</v>
      </c>
      <c r="I5" s="353"/>
      <c r="J5" s="354"/>
      <c r="K5" s="352" t="s">
        <v>298</v>
      </c>
      <c r="L5" s="352" t="s">
        <v>299</v>
      </c>
      <c r="M5" s="52"/>
      <c r="N5"/>
      <c r="O5"/>
      <c r="P5"/>
      <c r="Q5"/>
      <c r="R5"/>
      <c r="S5"/>
      <c r="T5"/>
      <c r="U5"/>
      <c r="V5"/>
      <c r="W5"/>
      <c r="X5"/>
      <c r="Y5"/>
      <c r="Z5"/>
    </row>
    <row r="6" spans="1:26" ht="12.75">
      <c r="A6" s="52"/>
      <c r="B6" s="351"/>
      <c r="C6" s="351"/>
      <c r="D6" s="351"/>
      <c r="E6" s="351"/>
      <c r="F6" s="351"/>
      <c r="G6" s="351"/>
      <c r="H6" s="351"/>
      <c r="I6" s="355" t="s">
        <v>300</v>
      </c>
      <c r="J6" s="355"/>
      <c r="K6" s="352"/>
      <c r="L6" s="352"/>
      <c r="M6" s="52"/>
      <c r="N6"/>
      <c r="O6"/>
      <c r="P6"/>
      <c r="Q6"/>
      <c r="R6"/>
      <c r="S6"/>
      <c r="T6"/>
      <c r="U6"/>
      <c r="V6"/>
      <c r="W6"/>
      <c r="X6"/>
      <c r="Y6"/>
      <c r="Z6"/>
    </row>
    <row r="7" spans="1:26" ht="12.75">
      <c r="A7" s="52"/>
      <c r="B7" s="351"/>
      <c r="C7" s="351"/>
      <c r="D7" s="351"/>
      <c r="E7" s="351"/>
      <c r="F7" s="351"/>
      <c r="G7" s="351"/>
      <c r="H7" s="351"/>
      <c r="I7" s="355"/>
      <c r="J7" s="355"/>
      <c r="K7" s="352"/>
      <c r="L7" s="352"/>
      <c r="M7" s="52"/>
      <c r="N7"/>
      <c r="O7"/>
      <c r="P7"/>
      <c r="Q7"/>
      <c r="R7"/>
      <c r="S7"/>
      <c r="T7"/>
      <c r="U7"/>
      <c r="V7"/>
      <c r="W7"/>
      <c r="X7"/>
      <c r="Y7"/>
      <c r="Z7"/>
    </row>
    <row r="8" spans="1:26" ht="12.75">
      <c r="A8" s="52"/>
      <c r="B8" s="351"/>
      <c r="C8" s="351"/>
      <c r="D8" s="351"/>
      <c r="E8" s="351"/>
      <c r="F8" s="351"/>
      <c r="G8" s="351"/>
      <c r="H8" s="351"/>
      <c r="I8" s="313"/>
      <c r="J8" s="314"/>
      <c r="K8" s="352"/>
      <c r="L8" s="352"/>
      <c r="M8" s="52"/>
      <c r="N8"/>
      <c r="O8"/>
      <c r="P8"/>
      <c r="Q8"/>
      <c r="R8"/>
      <c r="S8"/>
      <c r="T8"/>
      <c r="U8"/>
      <c r="V8"/>
      <c r="W8"/>
      <c r="X8"/>
      <c r="Y8"/>
      <c r="Z8"/>
    </row>
    <row r="9" spans="1:26" ht="12.75">
      <c r="A9" s="52"/>
      <c r="B9" s="351"/>
      <c r="C9" s="351"/>
      <c r="D9" s="351"/>
      <c r="E9" s="351"/>
      <c r="F9" s="351"/>
      <c r="G9" s="351"/>
      <c r="H9" s="351"/>
      <c r="I9" s="311" t="s">
        <v>301</v>
      </c>
      <c r="J9" s="311" t="s">
        <v>302</v>
      </c>
      <c r="K9" s="352"/>
      <c r="L9" s="352"/>
      <c r="M9" s="52"/>
      <c r="N9"/>
      <c r="O9"/>
      <c r="P9"/>
      <c r="Q9"/>
      <c r="R9"/>
      <c r="S9"/>
      <c r="T9"/>
      <c r="U9"/>
      <c r="V9"/>
      <c r="W9"/>
      <c r="X9"/>
      <c r="Y9"/>
      <c r="Z9"/>
    </row>
    <row r="10" spans="1:13" ht="12.75">
      <c r="A10" s="52"/>
      <c r="B10" s="351"/>
      <c r="C10" s="351"/>
      <c r="D10" s="351"/>
      <c r="E10" s="351"/>
      <c r="F10" s="351"/>
      <c r="G10" s="351"/>
      <c r="H10" s="351"/>
      <c r="I10" s="312" t="s">
        <v>303</v>
      </c>
      <c r="J10" s="312" t="s">
        <v>303</v>
      </c>
      <c r="K10" s="352"/>
      <c r="L10" s="352"/>
      <c r="M10" s="52"/>
    </row>
    <row r="11" spans="1:13" ht="12.75">
      <c r="A11" s="52"/>
      <c r="B11" s="356">
        <v>1</v>
      </c>
      <c r="C11" s="356">
        <v>2</v>
      </c>
      <c r="D11" s="356">
        <v>3</v>
      </c>
      <c r="E11" s="356">
        <v>4</v>
      </c>
      <c r="F11" s="356">
        <v>5</v>
      </c>
      <c r="G11" s="356">
        <v>6</v>
      </c>
      <c r="H11" s="356">
        <v>7</v>
      </c>
      <c r="I11" s="356">
        <v>8</v>
      </c>
      <c r="J11" s="356">
        <v>9</v>
      </c>
      <c r="K11" s="356">
        <v>10</v>
      </c>
      <c r="L11" s="356">
        <v>11</v>
      </c>
      <c r="M11" s="52"/>
    </row>
    <row r="12" spans="1:13" ht="12.75">
      <c r="A12" s="52"/>
      <c r="B12" s="289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52"/>
    </row>
    <row r="13" spans="1:13" ht="12.75">
      <c r="A13" s="52"/>
      <c r="B13" s="289"/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52"/>
    </row>
    <row r="14" spans="1:13" ht="12.75">
      <c r="A14" s="52"/>
      <c r="B14" s="289"/>
      <c r="C14" s="358"/>
      <c r="D14" s="357"/>
      <c r="E14" s="359"/>
      <c r="F14" s="357"/>
      <c r="G14" s="359"/>
      <c r="H14" s="359"/>
      <c r="I14" s="359"/>
      <c r="J14" s="359"/>
      <c r="K14" s="359"/>
      <c r="L14" s="357"/>
      <c r="M14" s="52"/>
    </row>
    <row r="15" spans="1:13" ht="12.75">
      <c r="A15" s="52"/>
      <c r="B15" s="289"/>
      <c r="C15" s="358"/>
      <c r="D15" s="357"/>
      <c r="E15" s="357"/>
      <c r="F15" s="357"/>
      <c r="G15" s="357"/>
      <c r="H15" s="360"/>
      <c r="I15" s="357"/>
      <c r="J15" s="360"/>
      <c r="K15" s="357"/>
      <c r="L15" s="357"/>
      <c r="M15" s="52"/>
    </row>
    <row r="16" spans="1:13" ht="12.75">
      <c r="A16" s="52"/>
      <c r="B16" s="289"/>
      <c r="C16" s="358"/>
      <c r="D16" s="357"/>
      <c r="E16" s="357"/>
      <c r="F16" s="357"/>
      <c r="G16" s="357"/>
      <c r="H16" s="357"/>
      <c r="I16" s="357"/>
      <c r="J16" s="360"/>
      <c r="K16" s="357"/>
      <c r="L16" s="357"/>
      <c r="M16" s="52"/>
    </row>
    <row r="17" spans="1:13" ht="12.75">
      <c r="A17" s="52"/>
      <c r="B17" s="289"/>
      <c r="C17" s="358"/>
      <c r="D17" s="357"/>
      <c r="E17" s="357"/>
      <c r="F17" s="357"/>
      <c r="G17" s="357"/>
      <c r="H17" s="357"/>
      <c r="I17" s="357"/>
      <c r="J17" s="357"/>
      <c r="K17" s="357"/>
      <c r="L17" s="357"/>
      <c r="M17" s="52"/>
    </row>
    <row r="18" spans="1:13" ht="12.75">
      <c r="A18" s="52"/>
      <c r="B18" s="289"/>
      <c r="C18" s="358"/>
      <c r="D18" s="357"/>
      <c r="E18" s="357"/>
      <c r="F18" s="361"/>
      <c r="G18" s="357"/>
      <c r="H18" s="357"/>
      <c r="I18" s="357"/>
      <c r="J18" s="357"/>
      <c r="K18" s="357"/>
      <c r="L18" s="357"/>
      <c r="M18" s="52"/>
    </row>
    <row r="19" spans="1:13" ht="12.75">
      <c r="A19" s="52"/>
      <c r="B19" s="289"/>
      <c r="C19" s="358"/>
      <c r="D19" s="357"/>
      <c r="E19" s="357"/>
      <c r="F19" s="357"/>
      <c r="G19" s="361"/>
      <c r="H19" s="357"/>
      <c r="I19" s="357"/>
      <c r="J19" s="357"/>
      <c r="K19" s="357"/>
      <c r="L19" s="357"/>
      <c r="M19" s="52"/>
    </row>
    <row r="20" spans="1:13" ht="12.75">
      <c r="A20" s="52"/>
      <c r="B20" s="289"/>
      <c r="C20" s="358"/>
      <c r="D20" s="357"/>
      <c r="E20" s="357"/>
      <c r="F20" s="357"/>
      <c r="G20" s="357"/>
      <c r="H20" s="360"/>
      <c r="I20" s="357"/>
      <c r="J20" s="357"/>
      <c r="K20" s="357"/>
      <c r="L20" s="357"/>
      <c r="M20" s="52"/>
    </row>
    <row r="21" spans="1:13" ht="12.75">
      <c r="A21" s="52"/>
      <c r="B21" s="289"/>
      <c r="C21" s="357"/>
      <c r="D21" s="357"/>
      <c r="E21" s="357"/>
      <c r="F21" s="357"/>
      <c r="G21" s="357"/>
      <c r="H21" s="357"/>
      <c r="I21" s="357"/>
      <c r="J21" s="357"/>
      <c r="K21" s="357"/>
      <c r="L21" s="357"/>
      <c r="M21" s="52"/>
    </row>
    <row r="22" spans="1:13" ht="12.75">
      <c r="A22" s="52"/>
      <c r="B22" s="289"/>
      <c r="C22" s="357"/>
      <c r="D22" s="357"/>
      <c r="E22" s="357"/>
      <c r="F22" s="357"/>
      <c r="G22" s="357"/>
      <c r="H22" s="357"/>
      <c r="I22" s="357"/>
      <c r="J22" s="357"/>
      <c r="K22" s="357"/>
      <c r="L22" s="357"/>
      <c r="M22" s="52"/>
    </row>
    <row r="23" spans="1:13" ht="12.75">
      <c r="A23" s="52"/>
      <c r="B23" s="289"/>
      <c r="C23" s="357"/>
      <c r="D23" s="357"/>
      <c r="E23" s="357"/>
      <c r="F23" s="357"/>
      <c r="G23" s="357"/>
      <c r="H23" s="357"/>
      <c r="I23" s="357"/>
      <c r="J23" s="357"/>
      <c r="K23" s="357"/>
      <c r="L23" s="357"/>
      <c r="M23" s="52"/>
    </row>
    <row r="24" spans="1:13" ht="12.75">
      <c r="A24" s="52"/>
      <c r="B24" s="289"/>
      <c r="C24" s="357"/>
      <c r="D24" s="357"/>
      <c r="E24" s="357"/>
      <c r="F24" s="357"/>
      <c r="G24" s="357"/>
      <c r="H24" s="357"/>
      <c r="I24" s="357"/>
      <c r="J24" s="357"/>
      <c r="K24" s="357"/>
      <c r="L24" s="357"/>
      <c r="M24" s="52"/>
    </row>
    <row r="25" spans="1:13" ht="12.75">
      <c r="A25" s="52"/>
      <c r="B25" s="289"/>
      <c r="C25" s="357"/>
      <c r="D25" s="357"/>
      <c r="E25" s="357"/>
      <c r="F25" s="357"/>
      <c r="G25" s="357"/>
      <c r="H25" s="357"/>
      <c r="I25" s="357"/>
      <c r="J25" s="357"/>
      <c r="K25" s="357"/>
      <c r="L25" s="357"/>
      <c r="M25" s="52"/>
    </row>
    <row r="26" spans="1:13" ht="12.75">
      <c r="A26" s="52"/>
      <c r="B26" s="289"/>
      <c r="C26" s="357"/>
      <c r="D26" s="357"/>
      <c r="E26" s="357"/>
      <c r="F26" s="357"/>
      <c r="G26" s="357"/>
      <c r="H26" s="357"/>
      <c r="I26" s="357"/>
      <c r="J26" s="357"/>
      <c r="K26" s="357"/>
      <c r="L26" s="357"/>
      <c r="M26" s="52"/>
    </row>
    <row r="27" spans="1:13" ht="12.75">
      <c r="A27" s="52"/>
      <c r="B27" s="289"/>
      <c r="C27" s="357"/>
      <c r="D27" s="357"/>
      <c r="E27" s="357"/>
      <c r="F27" s="357"/>
      <c r="G27" s="357"/>
      <c r="H27" s="357"/>
      <c r="I27" s="357"/>
      <c r="J27" s="357"/>
      <c r="K27" s="357"/>
      <c r="L27" s="357"/>
      <c r="M27" s="52"/>
    </row>
    <row r="28" spans="1:13" ht="12.75">
      <c r="A28" s="52"/>
      <c r="B28" s="289"/>
      <c r="C28" s="357"/>
      <c r="D28" s="357"/>
      <c r="E28" s="357"/>
      <c r="F28" s="357"/>
      <c r="G28" s="357"/>
      <c r="H28" s="357"/>
      <c r="I28" s="357"/>
      <c r="J28" s="357"/>
      <c r="K28" s="357"/>
      <c r="L28" s="357"/>
      <c r="M28" s="52"/>
    </row>
    <row r="29" spans="1:13" ht="12.75">
      <c r="A29" s="52"/>
      <c r="B29" s="289"/>
      <c r="C29" s="357"/>
      <c r="D29" s="357"/>
      <c r="E29" s="357"/>
      <c r="F29" s="357"/>
      <c r="G29" s="357"/>
      <c r="H29" s="357"/>
      <c r="I29" s="357"/>
      <c r="J29" s="357"/>
      <c r="K29" s="357"/>
      <c r="L29" s="357"/>
      <c r="M29" s="52"/>
    </row>
    <row r="30" spans="1:13" ht="12.75">
      <c r="A30" s="52"/>
      <c r="B30" s="289"/>
      <c r="C30" s="357"/>
      <c r="D30" s="357"/>
      <c r="E30" s="357"/>
      <c r="F30" s="357"/>
      <c r="G30" s="357"/>
      <c r="H30" s="357"/>
      <c r="I30" s="357"/>
      <c r="J30" s="357"/>
      <c r="K30" s="357"/>
      <c r="L30" s="357"/>
      <c r="M30" s="52"/>
    </row>
    <row r="31" spans="1:13" ht="12.75">
      <c r="A31" s="52"/>
      <c r="B31" s="289"/>
      <c r="C31" s="357"/>
      <c r="D31" s="357"/>
      <c r="E31" s="357"/>
      <c r="F31" s="357"/>
      <c r="G31" s="357"/>
      <c r="H31" s="357"/>
      <c r="I31" s="357"/>
      <c r="J31" s="357"/>
      <c r="K31" s="357"/>
      <c r="L31" s="357"/>
      <c r="M31" s="52"/>
    </row>
    <row r="32" spans="1:13" ht="12.75">
      <c r="A32" s="52"/>
      <c r="B32" s="289"/>
      <c r="C32" s="357"/>
      <c r="D32" s="357"/>
      <c r="E32" s="357"/>
      <c r="F32" s="357"/>
      <c r="G32" s="357"/>
      <c r="H32" s="357"/>
      <c r="I32" s="357"/>
      <c r="J32" s="357"/>
      <c r="K32" s="357"/>
      <c r="L32" s="357"/>
      <c r="M32" s="52"/>
    </row>
    <row r="33" spans="1:13" ht="12.75">
      <c r="A33" s="52"/>
      <c r="B33" s="289"/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52"/>
    </row>
    <row r="34" spans="1:13" ht="12.75">
      <c r="A34" s="52"/>
      <c r="B34" s="289"/>
      <c r="C34" s="357"/>
      <c r="D34" s="357"/>
      <c r="E34" s="357"/>
      <c r="F34" s="357"/>
      <c r="G34" s="357"/>
      <c r="H34" s="357"/>
      <c r="I34" s="357"/>
      <c r="J34" s="357"/>
      <c r="K34" s="357"/>
      <c r="L34" s="357"/>
      <c r="M34" s="52"/>
    </row>
    <row r="35" spans="1:13" ht="12.75">
      <c r="A35" s="52"/>
      <c r="B35" s="289"/>
      <c r="C35" s="357"/>
      <c r="D35" s="357"/>
      <c r="E35" s="357"/>
      <c r="F35" s="357"/>
      <c r="G35" s="357"/>
      <c r="H35" s="357"/>
      <c r="I35" s="357"/>
      <c r="J35" s="357"/>
      <c r="K35" s="357"/>
      <c r="L35" s="357"/>
      <c r="M35" s="52"/>
    </row>
    <row r="36" spans="1:13" ht="12.75">
      <c r="A36" s="52"/>
      <c r="B36" s="289"/>
      <c r="C36" s="357"/>
      <c r="D36" s="357"/>
      <c r="E36" s="357"/>
      <c r="F36" s="357"/>
      <c r="G36" s="357"/>
      <c r="H36" s="357"/>
      <c r="I36" s="357"/>
      <c r="J36" s="357"/>
      <c r="K36" s="357"/>
      <c r="L36" s="357"/>
      <c r="M36" s="52"/>
    </row>
    <row r="37" spans="1:13" ht="12.75">
      <c r="A37" s="52"/>
      <c r="B37" s="289"/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52"/>
    </row>
    <row r="38" spans="1:13" ht="12.75">
      <c r="A38" s="52"/>
      <c r="B38" s="289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52"/>
    </row>
    <row r="39" spans="1:13" ht="12.75">
      <c r="A39" s="52"/>
      <c r="B39" s="362"/>
      <c r="C39" s="363"/>
      <c r="D39" s="363"/>
      <c r="E39" s="364">
        <f>SUM(E12:E38)</f>
        <v>0</v>
      </c>
      <c r="F39" s="363"/>
      <c r="G39" s="364">
        <f>SUM(G12:G38)</f>
        <v>0</v>
      </c>
      <c r="H39" s="364">
        <f>SUM(H12:H38)</f>
        <v>0</v>
      </c>
      <c r="I39" s="364">
        <f>SUM(I12:I38)</f>
        <v>0</v>
      </c>
      <c r="J39" s="363"/>
      <c r="K39" s="364">
        <f>SUM(K12:K38)</f>
        <v>0</v>
      </c>
      <c r="L39" s="363"/>
      <c r="M39" s="52"/>
    </row>
    <row r="40" spans="1:13" ht="12.75">
      <c r="A40" s="52"/>
      <c r="B40" s="365"/>
      <c r="C40" s="366"/>
      <c r="D40" s="366"/>
      <c r="E40" s="364"/>
      <c r="F40" s="366"/>
      <c r="G40" s="364"/>
      <c r="H40" s="364"/>
      <c r="I40" s="364"/>
      <c r="J40" s="366"/>
      <c r="K40" s="364"/>
      <c r="L40" s="366"/>
      <c r="M40" s="52"/>
    </row>
    <row r="41" spans="1:13" ht="12.75">
      <c r="A41" s="52"/>
      <c r="B41" s="52"/>
      <c r="C41" s="52"/>
      <c r="D41" s="52"/>
      <c r="E41" s="52"/>
      <c r="F41" s="52"/>
      <c r="G41" s="52"/>
      <c r="H41" s="348"/>
      <c r="I41" s="52"/>
      <c r="J41" s="348"/>
      <c r="K41" s="52"/>
      <c r="L41" s="348"/>
      <c r="M41" s="52"/>
    </row>
    <row r="46" spans="2:12" ht="12.75">
      <c r="B46"/>
      <c r="C46"/>
      <c r="D46"/>
      <c r="E46"/>
      <c r="F46"/>
      <c r="G46"/>
      <c r="H46"/>
      <c r="I46"/>
      <c r="J46"/>
      <c r="K46"/>
      <c r="L46"/>
    </row>
    <row r="47" spans="2:12" ht="12.75">
      <c r="B47"/>
      <c r="C47"/>
      <c r="D47"/>
      <c r="E47"/>
      <c r="F47"/>
      <c r="G47"/>
      <c r="H47"/>
      <c r="I47"/>
      <c r="J47"/>
      <c r="K47"/>
      <c r="L47"/>
    </row>
    <row r="48" spans="2:12" ht="12.75">
      <c r="B48"/>
      <c r="C48"/>
      <c r="D48"/>
      <c r="E48"/>
      <c r="F48"/>
      <c r="G48"/>
      <c r="H48"/>
      <c r="I48"/>
      <c r="J48"/>
      <c r="K48"/>
      <c r="L48"/>
    </row>
    <row r="49" spans="2:12" ht="12.75">
      <c r="B49"/>
      <c r="C49"/>
      <c r="D49"/>
      <c r="E49"/>
      <c r="F49"/>
      <c r="G49"/>
      <c r="H49"/>
      <c r="I49"/>
      <c r="J49"/>
      <c r="K49"/>
      <c r="L49"/>
    </row>
    <row r="50" spans="2:12" ht="12.75">
      <c r="B50"/>
      <c r="C50"/>
      <c r="D50"/>
      <c r="E50"/>
      <c r="F50"/>
      <c r="G50"/>
      <c r="H50"/>
      <c r="I50"/>
      <c r="J50"/>
      <c r="K50"/>
      <c r="L50"/>
    </row>
    <row r="51" spans="2:12" ht="12.75">
      <c r="B51"/>
      <c r="C51"/>
      <c r="D51"/>
      <c r="E51"/>
      <c r="F51"/>
      <c r="G51"/>
      <c r="H51"/>
      <c r="I51"/>
      <c r="J51"/>
      <c r="K51"/>
      <c r="L51"/>
    </row>
    <row r="52" spans="2:12" ht="12.75">
      <c r="B52"/>
      <c r="C52"/>
      <c r="D52"/>
      <c r="E52"/>
      <c r="F52"/>
      <c r="G52"/>
      <c r="H52"/>
      <c r="I52"/>
      <c r="J52"/>
      <c r="K52"/>
      <c r="L52"/>
    </row>
    <row r="53" spans="2:12" ht="12.75">
      <c r="B53"/>
      <c r="C53"/>
      <c r="D53"/>
      <c r="E53"/>
      <c r="F53"/>
      <c r="G53"/>
      <c r="H53"/>
      <c r="I53"/>
      <c r="J53"/>
      <c r="K53"/>
      <c r="L53"/>
    </row>
    <row r="54" spans="2:12" ht="12.75">
      <c r="B54"/>
      <c r="C54"/>
      <c r="D54"/>
      <c r="E54"/>
      <c r="F54"/>
      <c r="G54"/>
      <c r="H54"/>
      <c r="I54"/>
      <c r="J54"/>
      <c r="K54"/>
      <c r="L54"/>
    </row>
    <row r="55" spans="2:12" ht="12.75">
      <c r="B55"/>
      <c r="C55"/>
      <c r="D55"/>
      <c r="E55"/>
      <c r="F55"/>
      <c r="G55"/>
      <c r="H55"/>
      <c r="I55"/>
      <c r="J55"/>
      <c r="K55"/>
      <c r="L55"/>
    </row>
    <row r="56" spans="2:12" ht="12.75">
      <c r="B56"/>
      <c r="C56"/>
      <c r="D56"/>
      <c r="E56"/>
      <c r="F56"/>
      <c r="G56"/>
      <c r="H56"/>
      <c r="I56"/>
      <c r="J56"/>
      <c r="K56"/>
      <c r="L56"/>
    </row>
    <row r="57" spans="2:12" ht="12.75">
      <c r="B57"/>
      <c r="C57"/>
      <c r="D57"/>
      <c r="E57"/>
      <c r="F57"/>
      <c r="G57"/>
      <c r="H57"/>
      <c r="I57"/>
      <c r="J57"/>
      <c r="K57"/>
      <c r="L57"/>
    </row>
    <row r="58" spans="2:12" ht="12.75">
      <c r="B58"/>
      <c r="C58"/>
      <c r="D58"/>
      <c r="E58"/>
      <c r="F58"/>
      <c r="G58"/>
      <c r="H58"/>
      <c r="I58"/>
      <c r="J58"/>
      <c r="K58"/>
      <c r="L58"/>
    </row>
    <row r="59" spans="2:12" ht="12.75">
      <c r="B59"/>
      <c r="C59"/>
      <c r="D59"/>
      <c r="E59"/>
      <c r="F59"/>
      <c r="G59"/>
      <c r="H59"/>
      <c r="I59"/>
      <c r="J59"/>
      <c r="K59"/>
      <c r="L59"/>
    </row>
    <row r="60" spans="2:12" ht="12.75">
      <c r="B60"/>
      <c r="C60"/>
      <c r="D60"/>
      <c r="E60"/>
      <c r="F60"/>
      <c r="G60"/>
      <c r="H60"/>
      <c r="I60"/>
      <c r="J60"/>
      <c r="K60"/>
      <c r="L60"/>
    </row>
    <row r="61" spans="2:12" ht="12.75">
      <c r="B61"/>
      <c r="C61"/>
      <c r="D61"/>
      <c r="E61"/>
      <c r="F61"/>
      <c r="G61"/>
      <c r="H61"/>
      <c r="I61"/>
      <c r="J61"/>
      <c r="K61"/>
      <c r="L61"/>
    </row>
    <row r="62" spans="2:12" ht="12.75">
      <c r="B62"/>
      <c r="C62"/>
      <c r="D62"/>
      <c r="E62"/>
      <c r="F62"/>
      <c r="G62"/>
      <c r="H62"/>
      <c r="I62"/>
      <c r="J62"/>
      <c r="K62"/>
      <c r="L62"/>
    </row>
    <row r="63" spans="2:12" ht="12.75">
      <c r="B63"/>
      <c r="C63"/>
      <c r="D63"/>
      <c r="E63"/>
      <c r="F63"/>
      <c r="G63"/>
      <c r="H63"/>
      <c r="I63"/>
      <c r="J63"/>
      <c r="K63"/>
      <c r="L63"/>
    </row>
    <row r="64" spans="2:12" ht="12.75">
      <c r="B64"/>
      <c r="C64"/>
      <c r="D64"/>
      <c r="E64"/>
      <c r="F64"/>
      <c r="G64"/>
      <c r="H64"/>
      <c r="I64"/>
      <c r="J64"/>
      <c r="K64"/>
      <c r="L64"/>
    </row>
    <row r="65" spans="2:12" ht="12.75">
      <c r="B65"/>
      <c r="C65"/>
      <c r="D65"/>
      <c r="E65"/>
      <c r="F65"/>
      <c r="G65"/>
      <c r="H65"/>
      <c r="I65"/>
      <c r="J65"/>
      <c r="K65"/>
      <c r="L65"/>
    </row>
    <row r="66" spans="2:12" ht="12.75">
      <c r="B66"/>
      <c r="C66"/>
      <c r="D66"/>
      <c r="E66"/>
      <c r="F66"/>
      <c r="G66"/>
      <c r="H66"/>
      <c r="I66"/>
      <c r="J66"/>
      <c r="K66"/>
      <c r="L66"/>
    </row>
    <row r="67" spans="2:12" ht="12.75">
      <c r="B67"/>
      <c r="C67"/>
      <c r="D67"/>
      <c r="E67"/>
      <c r="F67"/>
      <c r="G67"/>
      <c r="H67"/>
      <c r="I67"/>
      <c r="J67"/>
      <c r="K67"/>
      <c r="L67"/>
    </row>
    <row r="68" spans="2:12" ht="12.75">
      <c r="B68"/>
      <c r="C68"/>
      <c r="D68"/>
      <c r="E68"/>
      <c r="F68"/>
      <c r="G68"/>
      <c r="H68"/>
      <c r="I68"/>
      <c r="J68"/>
      <c r="K68"/>
      <c r="L68"/>
    </row>
    <row r="69" spans="2:12" ht="12.75">
      <c r="B69"/>
      <c r="C69"/>
      <c r="D69"/>
      <c r="E69"/>
      <c r="F69"/>
      <c r="G69"/>
      <c r="H69"/>
      <c r="I69"/>
      <c r="J69"/>
      <c r="K69"/>
      <c r="L69"/>
    </row>
    <row r="70" spans="2:12" ht="12.75">
      <c r="B70"/>
      <c r="C70"/>
      <c r="D70"/>
      <c r="E70"/>
      <c r="F70"/>
      <c r="G70"/>
      <c r="H70"/>
      <c r="I70"/>
      <c r="J70"/>
      <c r="K70"/>
      <c r="L70"/>
    </row>
    <row r="71" spans="2:12" ht="12.75">
      <c r="B71"/>
      <c r="C71"/>
      <c r="D71"/>
      <c r="E71"/>
      <c r="F71"/>
      <c r="G71"/>
      <c r="H71"/>
      <c r="I71"/>
      <c r="J71"/>
      <c r="K71"/>
      <c r="L71"/>
    </row>
    <row r="72" spans="2:12" ht="12.75">
      <c r="B72"/>
      <c r="C72"/>
      <c r="D72"/>
      <c r="E72"/>
      <c r="F72"/>
      <c r="G72"/>
      <c r="H72"/>
      <c r="I72"/>
      <c r="J72"/>
      <c r="K72"/>
      <c r="L72"/>
    </row>
    <row r="73" spans="2:12" ht="12.75">
      <c r="B73"/>
      <c r="C73"/>
      <c r="D73"/>
      <c r="E73"/>
      <c r="F73"/>
      <c r="G73"/>
      <c r="H73"/>
      <c r="I73"/>
      <c r="J73"/>
      <c r="K73"/>
      <c r="L73"/>
    </row>
    <row r="74" spans="2:12" ht="12.75">
      <c r="B74"/>
      <c r="C74"/>
      <c r="D74"/>
      <c r="E74"/>
      <c r="F74"/>
      <c r="G74"/>
      <c r="H74"/>
      <c r="I74"/>
      <c r="J74"/>
      <c r="K74"/>
      <c r="L74"/>
    </row>
    <row r="75" spans="2:12" ht="12.75">
      <c r="B75"/>
      <c r="C75"/>
      <c r="D75"/>
      <c r="E75"/>
      <c r="F75"/>
      <c r="G75"/>
      <c r="H75"/>
      <c r="I75"/>
      <c r="J75"/>
      <c r="K75"/>
      <c r="L75"/>
    </row>
    <row r="76" spans="2:12" ht="12.75">
      <c r="B76"/>
      <c r="C76"/>
      <c r="D76"/>
      <c r="E76"/>
      <c r="F76"/>
      <c r="G76"/>
      <c r="H76"/>
      <c r="I76"/>
      <c r="J76"/>
      <c r="K76"/>
      <c r="L76"/>
    </row>
    <row r="77" spans="2:12" ht="12.75">
      <c r="B77"/>
      <c r="C77"/>
      <c r="D77"/>
      <c r="E77"/>
      <c r="F77"/>
      <c r="G77"/>
      <c r="H77"/>
      <c r="I77"/>
      <c r="J77"/>
      <c r="K77"/>
      <c r="L77"/>
    </row>
    <row r="78" spans="2:12" ht="12.75">
      <c r="B78"/>
      <c r="C78"/>
      <c r="D78"/>
      <c r="E78"/>
      <c r="F78"/>
      <c r="G78"/>
      <c r="H78"/>
      <c r="I78"/>
      <c r="J78"/>
      <c r="K78"/>
      <c r="L78"/>
    </row>
    <row r="79" spans="2:12" ht="12.75">
      <c r="B79"/>
      <c r="C79"/>
      <c r="D79"/>
      <c r="E79"/>
      <c r="F79"/>
      <c r="G79"/>
      <c r="H79"/>
      <c r="I79"/>
      <c r="J79"/>
      <c r="K79"/>
      <c r="L79"/>
    </row>
    <row r="80" spans="2:12" ht="12.75">
      <c r="B80"/>
      <c r="C80"/>
      <c r="D80"/>
      <c r="E80"/>
      <c r="F80"/>
      <c r="G80"/>
      <c r="H80"/>
      <c r="I80"/>
      <c r="J80"/>
      <c r="K80"/>
      <c r="L80"/>
    </row>
    <row r="81" spans="2:12" ht="12.75">
      <c r="B81"/>
      <c r="C81"/>
      <c r="D81"/>
      <c r="E81"/>
      <c r="F81"/>
      <c r="G81"/>
      <c r="H81"/>
      <c r="I81"/>
      <c r="J81"/>
      <c r="K81"/>
      <c r="L81"/>
    </row>
    <row r="82" spans="2:12" ht="12.75">
      <c r="B82"/>
      <c r="C82"/>
      <c r="D82"/>
      <c r="E82"/>
      <c r="F82"/>
      <c r="G82"/>
      <c r="H82"/>
      <c r="I82"/>
      <c r="J82"/>
      <c r="K82"/>
      <c r="L82"/>
    </row>
    <row r="83" spans="2:12" ht="12.75">
      <c r="B83"/>
      <c r="C83"/>
      <c r="D83"/>
      <c r="E83"/>
      <c r="F83"/>
      <c r="G83"/>
      <c r="H83"/>
      <c r="I83"/>
      <c r="J83"/>
      <c r="K83"/>
      <c r="L83"/>
    </row>
    <row r="84" spans="2:12" ht="12.75">
      <c r="B84"/>
      <c r="C84"/>
      <c r="D84"/>
      <c r="E84"/>
      <c r="F84"/>
      <c r="G84"/>
      <c r="H84"/>
      <c r="I84"/>
      <c r="J84"/>
      <c r="K84"/>
      <c r="L84"/>
    </row>
    <row r="85" spans="2:12" ht="12.75">
      <c r="B85"/>
      <c r="C85"/>
      <c r="D85"/>
      <c r="E85"/>
      <c r="F85"/>
      <c r="G85"/>
      <c r="H85"/>
      <c r="I85"/>
      <c r="J85"/>
      <c r="K85"/>
      <c r="L85"/>
    </row>
    <row r="86" spans="2:12" ht="12.75">
      <c r="B86"/>
      <c r="C86"/>
      <c r="D86"/>
      <c r="E86"/>
      <c r="F86"/>
      <c r="G86"/>
      <c r="H86"/>
      <c r="I86"/>
      <c r="J86"/>
      <c r="K86"/>
      <c r="L86"/>
    </row>
    <row r="87" spans="2:12" ht="12.75">
      <c r="B87"/>
      <c r="C87"/>
      <c r="D87"/>
      <c r="E87"/>
      <c r="F87"/>
      <c r="G87"/>
      <c r="H87"/>
      <c r="I87"/>
      <c r="J87"/>
      <c r="K87"/>
      <c r="L87"/>
    </row>
    <row r="88" spans="2:12" ht="12.75">
      <c r="B88"/>
      <c r="C88"/>
      <c r="D88"/>
      <c r="E88"/>
      <c r="F88"/>
      <c r="G88"/>
      <c r="H88"/>
      <c r="I88"/>
      <c r="J88"/>
      <c r="K88"/>
      <c r="L88"/>
    </row>
    <row r="89" spans="2:12" ht="12.75">
      <c r="B89"/>
      <c r="C89"/>
      <c r="D89"/>
      <c r="E89"/>
      <c r="F89"/>
      <c r="G89"/>
      <c r="H89"/>
      <c r="I89"/>
      <c r="J89"/>
      <c r="K89"/>
      <c r="L89"/>
    </row>
    <row r="90" spans="2:12" ht="12.75">
      <c r="B90"/>
      <c r="C90"/>
      <c r="D90"/>
      <c r="E90"/>
      <c r="F90"/>
      <c r="G90"/>
      <c r="H90"/>
      <c r="I90"/>
      <c r="J90"/>
      <c r="K90"/>
      <c r="L90"/>
    </row>
    <row r="91" spans="2:12" ht="12.75">
      <c r="B91"/>
      <c r="C91"/>
      <c r="D91"/>
      <c r="E91"/>
      <c r="F91"/>
      <c r="G91"/>
      <c r="H91"/>
      <c r="I91"/>
      <c r="J91"/>
      <c r="K91"/>
      <c r="L91"/>
    </row>
  </sheetData>
  <sheetProtection selectLockedCells="1" selectUnlockedCells="1"/>
  <mergeCells count="19">
    <mergeCell ref="I1:L1"/>
    <mergeCell ref="K2:L2"/>
    <mergeCell ref="B3:L3"/>
    <mergeCell ref="I4:L4"/>
    <mergeCell ref="B5:B10"/>
    <mergeCell ref="C5:C10"/>
    <mergeCell ref="D5:D10"/>
    <mergeCell ref="E5:E10"/>
    <mergeCell ref="F5:F10"/>
    <mergeCell ref="G5:G10"/>
    <mergeCell ref="H5:H10"/>
    <mergeCell ref="K5:K10"/>
    <mergeCell ref="L5:L10"/>
    <mergeCell ref="I6:J7"/>
    <mergeCell ref="E39:E40"/>
    <mergeCell ref="G39:G40"/>
    <mergeCell ref="H39:H40"/>
    <mergeCell ref="I39:I40"/>
    <mergeCell ref="K39:K40"/>
  </mergeCells>
  <printOptions/>
  <pageMargins left="0.07847222222222222" right="0.07847222222222222" top="0.07847222222222222" bottom="0.07847222222222222" header="0.5118055555555555" footer="0.5118055555555555"/>
  <pageSetup firstPageNumber="1" useFirstPageNumber="1"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Zeros="0" view="pageBreakPreview" zoomScaleSheetLayoutView="100" workbookViewId="0" topLeftCell="A1">
      <selection activeCell="C12" sqref="C12"/>
    </sheetView>
  </sheetViews>
  <sheetFormatPr defaultColWidth="11.421875" defaultRowHeight="12.75"/>
  <cols>
    <col min="1" max="1" width="3.7109375" style="1" customWidth="1"/>
    <col min="2" max="2" width="51.00390625" style="1" customWidth="1"/>
    <col min="3" max="3" width="24.57421875" style="1" customWidth="1"/>
    <col min="4" max="4" width="24.57421875" style="367" customWidth="1"/>
    <col min="5" max="6" width="24.57421875" style="1" customWidth="1"/>
    <col min="7" max="7" width="3.7109375" style="1" customWidth="1"/>
    <col min="8" max="16384" width="11.421875" style="1" customWidth="1"/>
  </cols>
  <sheetData>
    <row r="1" spans="1:7" ht="27.75" customHeight="1">
      <c r="A1" s="281"/>
      <c r="B1" s="52" t="s">
        <v>304</v>
      </c>
      <c r="C1" s="281"/>
      <c r="D1" s="368"/>
      <c r="E1" s="349" t="str">
        <f>CONCATENATE("Raison social :",garde!D15)</f>
        <v>Raison social :FITCO SARL</v>
      </c>
      <c r="F1" s="349"/>
      <c r="G1" s="281"/>
    </row>
    <row r="2" spans="1:7" ht="26.25" customHeight="1">
      <c r="A2" s="281"/>
      <c r="B2" s="52"/>
      <c r="C2" s="281"/>
      <c r="D2" s="368"/>
      <c r="E2" s="58" t="str">
        <f>garde!B9</f>
        <v>(Modéle Comptable Simplifié)</v>
      </c>
      <c r="F2" s="58"/>
      <c r="G2" s="281"/>
    </row>
    <row r="3" spans="1:7" ht="27.75" customHeight="1">
      <c r="A3" s="281"/>
      <c r="B3" s="369" t="s">
        <v>305</v>
      </c>
      <c r="C3" s="369"/>
      <c r="D3" s="369"/>
      <c r="E3" s="369"/>
      <c r="F3" s="369"/>
      <c r="G3" s="281"/>
    </row>
    <row r="4" spans="1:13" ht="42" customHeight="1">
      <c r="A4" s="281"/>
      <c r="B4" s="52" t="str">
        <f>CONCATENATE("Patente : ",garde!D17)</f>
        <v>Patente : 32104787</v>
      </c>
      <c r="C4" s="281"/>
      <c r="D4" s="368"/>
      <c r="E4" s="349" t="str">
        <f>CONCATENATE("Exercice ",garde!E11)</f>
        <v>Exercice du 01/01/2009 au 31/12/2009</v>
      </c>
      <c r="F4" s="349"/>
      <c r="G4" s="281"/>
      <c r="H4"/>
      <c r="I4"/>
      <c r="J4"/>
      <c r="K4"/>
      <c r="L4"/>
      <c r="M4"/>
    </row>
    <row r="5" spans="1:13" ht="12.75" customHeight="1">
      <c r="A5" s="281"/>
      <c r="B5" s="310" t="s">
        <v>89</v>
      </c>
      <c r="C5" s="310" t="s">
        <v>306</v>
      </c>
      <c r="D5" s="370" t="s">
        <v>307</v>
      </c>
      <c r="E5" s="352" t="s">
        <v>308</v>
      </c>
      <c r="F5" s="352" t="s">
        <v>309</v>
      </c>
      <c r="G5" s="281"/>
      <c r="H5"/>
      <c r="I5"/>
      <c r="J5"/>
      <c r="K5"/>
      <c r="L5"/>
      <c r="M5"/>
    </row>
    <row r="6" spans="1:7" ht="12.75">
      <c r="A6" s="281"/>
      <c r="B6" s="310"/>
      <c r="C6" s="310"/>
      <c r="D6" s="370"/>
      <c r="E6" s="352"/>
      <c r="F6" s="352"/>
      <c r="G6" s="281"/>
    </row>
    <row r="7" spans="1:11" ht="12.75">
      <c r="A7" s="281"/>
      <c r="B7" s="310"/>
      <c r="C7" s="310"/>
      <c r="D7" s="370"/>
      <c r="E7" s="352"/>
      <c r="F7" s="352"/>
      <c r="G7" s="281"/>
      <c r="H7"/>
      <c r="I7"/>
      <c r="J7"/>
      <c r="K7"/>
    </row>
    <row r="8" spans="1:11" ht="12.75">
      <c r="A8" s="281"/>
      <c r="B8" s="310"/>
      <c r="C8" s="371">
        <v>1</v>
      </c>
      <c r="D8" s="372">
        <v>2</v>
      </c>
      <c r="E8" s="371">
        <v>3</v>
      </c>
      <c r="F8" s="371" t="s">
        <v>310</v>
      </c>
      <c r="G8" s="281"/>
      <c r="H8"/>
      <c r="I8"/>
      <c r="J8"/>
      <c r="K8"/>
    </row>
    <row r="9" spans="1:11" ht="12.75">
      <c r="A9" s="281"/>
      <c r="B9" s="373"/>
      <c r="C9" s="374"/>
      <c r="D9" s="375"/>
      <c r="E9" s="374"/>
      <c r="F9" s="374"/>
      <c r="G9" s="281"/>
      <c r="H9"/>
      <c r="I9"/>
      <c r="J9"/>
      <c r="K9"/>
    </row>
    <row r="10" spans="1:11" ht="12.75">
      <c r="A10" s="281"/>
      <c r="B10" s="376" t="s">
        <v>197</v>
      </c>
      <c r="C10" s="377">
        <f>C12+C13+C14</f>
        <v>0</v>
      </c>
      <c r="D10" s="377">
        <f>SUM(D11:D15)</f>
        <v>0</v>
      </c>
      <c r="E10" s="377">
        <f>SUM(E12:E14)</f>
        <v>0</v>
      </c>
      <c r="F10" s="377">
        <f>C10+D10-E10</f>
        <v>0</v>
      </c>
      <c r="G10" s="281"/>
      <c r="H10"/>
      <c r="I10"/>
      <c r="J10"/>
      <c r="K10"/>
    </row>
    <row r="11" spans="1:11" ht="12.75">
      <c r="A11" s="281"/>
      <c r="B11" s="289"/>
      <c r="C11" s="288"/>
      <c r="D11" s="288"/>
      <c r="E11" s="288"/>
      <c r="F11" s="288"/>
      <c r="G11" s="281"/>
      <c r="H11"/>
      <c r="I11"/>
      <c r="J11"/>
      <c r="K11"/>
    </row>
    <row r="12" spans="1:11" ht="12.75">
      <c r="A12" s="281"/>
      <c r="B12" s="289" t="s">
        <v>198</v>
      </c>
      <c r="C12" s="288">
        <v>0</v>
      </c>
      <c r="D12" s="288">
        <v>0</v>
      </c>
      <c r="E12" s="288">
        <v>0</v>
      </c>
      <c r="F12" s="288">
        <f>+C12+D12-E12</f>
        <v>0</v>
      </c>
      <c r="G12" s="281"/>
      <c r="H12"/>
      <c r="I12"/>
      <c r="J12"/>
      <c r="K12"/>
    </row>
    <row r="13" spans="1:11" ht="12.75">
      <c r="A13" s="281"/>
      <c r="B13" s="289" t="s">
        <v>311</v>
      </c>
      <c r="C13" s="288">
        <v>0</v>
      </c>
      <c r="D13" s="288">
        <v>0</v>
      </c>
      <c r="E13" s="288">
        <v>0</v>
      </c>
      <c r="F13" s="288">
        <f>+C13+D13-E13</f>
        <v>0</v>
      </c>
      <c r="G13" s="281"/>
      <c r="H13"/>
      <c r="I13"/>
      <c r="J13"/>
      <c r="K13"/>
    </row>
    <row r="14" spans="1:11" ht="12.75">
      <c r="A14" s="281"/>
      <c r="B14" s="289" t="s">
        <v>312</v>
      </c>
      <c r="C14" s="288">
        <v>0</v>
      </c>
      <c r="D14" s="288">
        <v>0</v>
      </c>
      <c r="E14" s="288">
        <v>0</v>
      </c>
      <c r="F14" s="288">
        <f>+C14+D14-E14</f>
        <v>0</v>
      </c>
      <c r="G14" s="281"/>
      <c r="H14"/>
      <c r="I14"/>
      <c r="J14"/>
      <c r="K14"/>
    </row>
    <row r="15" spans="1:11" ht="12.75">
      <c r="A15" s="281"/>
      <c r="B15" s="289"/>
      <c r="C15" s="288"/>
      <c r="D15" s="288"/>
      <c r="E15" s="288"/>
      <c r="F15" s="288"/>
      <c r="G15" s="281"/>
      <c r="H15"/>
      <c r="I15"/>
      <c r="J15"/>
      <c r="K15"/>
    </row>
    <row r="16" spans="1:11" ht="12.75">
      <c r="A16" s="281"/>
      <c r="B16" s="378" t="s">
        <v>313</v>
      </c>
      <c r="C16" s="379">
        <f>C18+C19+C20+C21</f>
        <v>0</v>
      </c>
      <c r="D16" s="379">
        <f>D18+D19+D20+D21</f>
        <v>0</v>
      </c>
      <c r="E16" s="379">
        <f>E18+E19+E20+E21</f>
        <v>0</v>
      </c>
      <c r="F16" s="379">
        <f>C16+D16-E16</f>
        <v>0</v>
      </c>
      <c r="G16" s="281"/>
      <c r="H16"/>
      <c r="I16"/>
      <c r="J16"/>
      <c r="K16"/>
    </row>
    <row r="17" spans="1:11" ht="12.75">
      <c r="A17" s="281"/>
      <c r="B17" s="289"/>
      <c r="C17" s="288"/>
      <c r="D17" s="288"/>
      <c r="E17" s="288"/>
      <c r="F17" s="302">
        <f>C17+D17-E17</f>
        <v>0</v>
      </c>
      <c r="G17" s="281"/>
      <c r="H17"/>
      <c r="I17"/>
      <c r="J17"/>
      <c r="K17"/>
    </row>
    <row r="18" spans="1:11" ht="12.75">
      <c r="A18" s="281"/>
      <c r="B18" s="289" t="s">
        <v>202</v>
      </c>
      <c r="C18" s="288">
        <v>0</v>
      </c>
      <c r="D18" s="288">
        <v>0</v>
      </c>
      <c r="E18" s="288">
        <v>0</v>
      </c>
      <c r="F18" s="288">
        <f>C18+D18-E18</f>
        <v>0</v>
      </c>
      <c r="G18" s="281"/>
      <c r="H18"/>
      <c r="I18"/>
      <c r="J18"/>
      <c r="K18"/>
    </row>
    <row r="19" spans="1:11" ht="12.75">
      <c r="A19" s="281"/>
      <c r="B19" s="289" t="s">
        <v>314</v>
      </c>
      <c r="C19" s="288">
        <v>0</v>
      </c>
      <c r="D19" s="288">
        <v>0</v>
      </c>
      <c r="E19" s="288">
        <v>0</v>
      </c>
      <c r="F19" s="288">
        <f>C19+D19-E19</f>
        <v>0</v>
      </c>
      <c r="G19" s="281"/>
      <c r="H19"/>
      <c r="I19"/>
      <c r="J19"/>
      <c r="K19"/>
    </row>
    <row r="20" spans="1:11" ht="12.75">
      <c r="A20" s="281"/>
      <c r="B20" s="289" t="s">
        <v>204</v>
      </c>
      <c r="C20" s="288">
        <v>0</v>
      </c>
      <c r="D20" s="288">
        <v>0</v>
      </c>
      <c r="E20" s="288">
        <v>0</v>
      </c>
      <c r="F20" s="288">
        <f>C20+D20-E20</f>
        <v>0</v>
      </c>
      <c r="G20" s="281"/>
      <c r="H20"/>
      <c r="I20"/>
      <c r="J20"/>
      <c r="K20"/>
    </row>
    <row r="21" spans="1:11" ht="12.75">
      <c r="A21" s="281"/>
      <c r="B21" s="289" t="s">
        <v>205</v>
      </c>
      <c r="C21" s="288">
        <v>0</v>
      </c>
      <c r="D21" s="288">
        <v>0</v>
      </c>
      <c r="E21" s="288">
        <v>0</v>
      </c>
      <c r="F21" s="288">
        <f>C21+D21-E21</f>
        <v>0</v>
      </c>
      <c r="G21" s="281"/>
      <c r="H21"/>
      <c r="I21"/>
      <c r="J21"/>
      <c r="K21"/>
    </row>
    <row r="22" spans="1:11" ht="12.75">
      <c r="A22" s="281"/>
      <c r="B22" s="289"/>
      <c r="C22" s="288"/>
      <c r="D22" s="288"/>
      <c r="E22" s="288"/>
      <c r="F22" s="297"/>
      <c r="G22" s="281"/>
      <c r="H22"/>
      <c r="I22"/>
      <c r="J22"/>
      <c r="K22"/>
    </row>
    <row r="23" spans="1:11" ht="12.75">
      <c r="A23" s="281"/>
      <c r="B23" s="378" t="s">
        <v>315</v>
      </c>
      <c r="C23" s="379">
        <f>SUM(C24:C31)</f>
        <v>0</v>
      </c>
      <c r="D23" s="379">
        <f>SUM(D24:D31)</f>
        <v>0</v>
      </c>
      <c r="E23" s="379">
        <f>SUM(E24:E31)</f>
        <v>0</v>
      </c>
      <c r="F23" s="379">
        <f>+C23+D23-E23</f>
        <v>0</v>
      </c>
      <c r="G23" s="281"/>
      <c r="H23"/>
      <c r="I23"/>
      <c r="J23"/>
      <c r="K23"/>
    </row>
    <row r="24" spans="1:11" ht="12.75">
      <c r="A24" s="281"/>
      <c r="B24" s="289"/>
      <c r="C24" s="288"/>
      <c r="D24" s="288"/>
      <c r="E24" s="288"/>
      <c r="F24" s="288"/>
      <c r="G24" s="281"/>
      <c r="H24"/>
      <c r="I24"/>
      <c r="J24"/>
      <c r="K24"/>
    </row>
    <row r="25" spans="1:11" ht="12.75">
      <c r="A25" s="281"/>
      <c r="B25" s="289" t="s">
        <v>316</v>
      </c>
      <c r="C25" s="288">
        <v>0</v>
      </c>
      <c r="D25" s="288">
        <v>0</v>
      </c>
      <c r="E25" s="288">
        <v>0</v>
      </c>
      <c r="F25" s="296">
        <f>+C25+D25-E25</f>
        <v>0</v>
      </c>
      <c r="G25" s="281"/>
      <c r="H25"/>
      <c r="I25"/>
      <c r="J25"/>
      <c r="K25"/>
    </row>
    <row r="26" spans="1:7" ht="12.75">
      <c r="A26" s="281"/>
      <c r="B26" s="289" t="s">
        <v>208</v>
      </c>
      <c r="C26" s="288">
        <v>0</v>
      </c>
      <c r="D26" s="288">
        <v>0</v>
      </c>
      <c r="E26" s="288">
        <v>0</v>
      </c>
      <c r="F26" s="296">
        <f>+C26+D26-E26</f>
        <v>0</v>
      </c>
      <c r="G26" s="281"/>
    </row>
    <row r="27" spans="1:7" ht="12.75">
      <c r="A27" s="281"/>
      <c r="B27" s="289" t="s">
        <v>317</v>
      </c>
      <c r="C27" s="288">
        <v>0</v>
      </c>
      <c r="D27" s="288">
        <v>0</v>
      </c>
      <c r="E27" s="288">
        <v>0</v>
      </c>
      <c r="F27" s="296">
        <f>+C27+D27-E27</f>
        <v>0</v>
      </c>
      <c r="G27" s="281"/>
    </row>
    <row r="28" spans="1:7" ht="12.75">
      <c r="A28" s="281"/>
      <c r="B28" s="289" t="s">
        <v>318</v>
      </c>
      <c r="C28" s="288">
        <v>0</v>
      </c>
      <c r="D28" s="288">
        <v>0</v>
      </c>
      <c r="E28" s="288">
        <v>0</v>
      </c>
      <c r="F28" s="296">
        <f>+C28+D28-E28</f>
        <v>0</v>
      </c>
      <c r="G28" s="281"/>
    </row>
    <row r="29" spans="1:7" ht="12.75">
      <c r="A29" s="281"/>
      <c r="B29" s="289" t="s">
        <v>319</v>
      </c>
      <c r="C29" s="288">
        <v>0</v>
      </c>
      <c r="D29" s="288">
        <v>0</v>
      </c>
      <c r="E29" s="288">
        <v>0</v>
      </c>
      <c r="F29" s="296">
        <f>+C29+D29-E29</f>
        <v>0</v>
      </c>
      <c r="G29" s="281"/>
    </row>
    <row r="30" spans="1:7" ht="12.75">
      <c r="A30" s="281"/>
      <c r="B30" s="289" t="s">
        <v>212</v>
      </c>
      <c r="C30" s="288">
        <v>0</v>
      </c>
      <c r="D30" s="288">
        <v>0</v>
      </c>
      <c r="E30" s="288">
        <v>0</v>
      </c>
      <c r="F30" s="296">
        <f>+C30+D30-E30</f>
        <v>0</v>
      </c>
      <c r="G30" s="281"/>
    </row>
    <row r="31" spans="1:7" ht="12.75">
      <c r="A31" s="281"/>
      <c r="B31" s="299" t="s">
        <v>213</v>
      </c>
      <c r="C31" s="297"/>
      <c r="D31" s="297"/>
      <c r="E31" s="297"/>
      <c r="F31" s="297"/>
      <c r="G31" s="281"/>
    </row>
    <row r="32" spans="1:7" ht="12.75">
      <c r="A32" s="281"/>
      <c r="B32" s="281"/>
      <c r="C32" s="281"/>
      <c r="D32" s="368"/>
      <c r="E32" s="281"/>
      <c r="F32" s="281"/>
      <c r="G32" s="281"/>
    </row>
    <row r="33" spans="1:7" ht="12.75">
      <c r="A33" s="281"/>
      <c r="B33" s="281"/>
      <c r="C33" s="281"/>
      <c r="D33" s="368"/>
      <c r="E33" s="281"/>
      <c r="F33" s="281"/>
      <c r="G33" s="281"/>
    </row>
    <row r="35" spans="1:7" ht="12.75">
      <c r="A35"/>
      <c r="B35"/>
      <c r="C35"/>
      <c r="D35"/>
      <c r="E35"/>
      <c r="F35"/>
      <c r="G35"/>
    </row>
    <row r="36" spans="1:7" ht="12.75">
      <c r="A36"/>
      <c r="B36"/>
      <c r="C36"/>
      <c r="D36"/>
      <c r="E36"/>
      <c r="F36"/>
      <c r="G36"/>
    </row>
    <row r="37" spans="1:7" ht="12.75">
      <c r="A37"/>
      <c r="B37"/>
      <c r="C37"/>
      <c r="D37"/>
      <c r="E37"/>
      <c r="F37"/>
      <c r="G37"/>
    </row>
    <row r="38" spans="1:7" ht="12.75">
      <c r="A38"/>
      <c r="B38"/>
      <c r="C38"/>
      <c r="D38"/>
      <c r="E38"/>
      <c r="F38"/>
      <c r="G38"/>
    </row>
    <row r="39" spans="1:7" ht="12.75">
      <c r="A39"/>
      <c r="B39"/>
      <c r="C39"/>
      <c r="D39"/>
      <c r="E39"/>
      <c r="F39"/>
      <c r="G39"/>
    </row>
    <row r="40" spans="1:7" ht="12.75">
      <c r="A40"/>
      <c r="B40"/>
      <c r="C40"/>
      <c r="D40"/>
      <c r="E40"/>
      <c r="F40"/>
      <c r="G40"/>
    </row>
    <row r="41" spans="1:7" ht="12.75">
      <c r="A41"/>
      <c r="B41"/>
      <c r="C41"/>
      <c r="D41"/>
      <c r="E41"/>
      <c r="F41"/>
      <c r="G41"/>
    </row>
    <row r="42" spans="1:7" ht="12.75">
      <c r="A42"/>
      <c r="B42"/>
      <c r="C42"/>
      <c r="D42"/>
      <c r="E42"/>
      <c r="F42"/>
      <c r="G42"/>
    </row>
    <row r="43" spans="1:7" ht="12.75">
      <c r="A43"/>
      <c r="B43"/>
      <c r="C43"/>
      <c r="D43"/>
      <c r="E43"/>
      <c r="F43"/>
      <c r="G43"/>
    </row>
    <row r="44" spans="1:7" ht="12.75">
      <c r="A44"/>
      <c r="B44"/>
      <c r="C44"/>
      <c r="D44"/>
      <c r="E44"/>
      <c r="F44"/>
      <c r="G44"/>
    </row>
    <row r="45" spans="1:7" ht="12.75">
      <c r="A45"/>
      <c r="B45"/>
      <c r="C45"/>
      <c r="D45"/>
      <c r="E45"/>
      <c r="F45"/>
      <c r="G45"/>
    </row>
    <row r="46" spans="1:7" ht="12.75">
      <c r="A46"/>
      <c r="B46"/>
      <c r="C46"/>
      <c r="D46"/>
      <c r="E46"/>
      <c r="F46"/>
      <c r="G46"/>
    </row>
    <row r="47" spans="1:7" ht="12.75">
      <c r="A47"/>
      <c r="B47"/>
      <c r="C47"/>
      <c r="D47"/>
      <c r="E47"/>
      <c r="F47"/>
      <c r="G47"/>
    </row>
    <row r="48" spans="1:7" ht="12.75">
      <c r="A48"/>
      <c r="B48"/>
      <c r="C48"/>
      <c r="D48"/>
      <c r="E48"/>
      <c r="F48"/>
      <c r="G48"/>
    </row>
    <row r="49" spans="1:7" ht="12.75">
      <c r="A49"/>
      <c r="B49"/>
      <c r="C49"/>
      <c r="D49"/>
      <c r="E49"/>
      <c r="F49"/>
      <c r="G49"/>
    </row>
    <row r="50" spans="1:7" ht="12.75">
      <c r="A50"/>
      <c r="B50"/>
      <c r="C50"/>
      <c r="D50"/>
      <c r="E50"/>
      <c r="F50"/>
      <c r="G50"/>
    </row>
    <row r="51" spans="1:7" ht="12.75">
      <c r="A51"/>
      <c r="B51"/>
      <c r="C51"/>
      <c r="D51"/>
      <c r="E51"/>
      <c r="F51"/>
      <c r="G51"/>
    </row>
    <row r="52" spans="1:7" ht="12.75">
      <c r="A52"/>
      <c r="B52"/>
      <c r="C52"/>
      <c r="D52"/>
      <c r="E52"/>
      <c r="F52"/>
      <c r="G52"/>
    </row>
    <row r="53" spans="1:7" ht="12.75">
      <c r="A53"/>
      <c r="B53"/>
      <c r="C53"/>
      <c r="D53"/>
      <c r="E53"/>
      <c r="F53"/>
      <c r="G53"/>
    </row>
    <row r="54" spans="1:7" ht="12.75">
      <c r="A54"/>
      <c r="B54"/>
      <c r="C54"/>
      <c r="D54"/>
      <c r="E54"/>
      <c r="F54"/>
      <c r="G54"/>
    </row>
    <row r="55" spans="1:7" ht="12.75">
      <c r="A55"/>
      <c r="B55"/>
      <c r="C55"/>
      <c r="D55"/>
      <c r="E55"/>
      <c r="F55"/>
      <c r="G55"/>
    </row>
    <row r="56" spans="2:6" ht="12.75">
      <c r="B56"/>
      <c r="C56"/>
      <c r="D56"/>
      <c r="E56"/>
      <c r="F56"/>
    </row>
    <row r="57" spans="2:6" ht="12.75">
      <c r="B57"/>
      <c r="C57"/>
      <c r="D57"/>
      <c r="E57"/>
      <c r="F57"/>
    </row>
    <row r="58" spans="2:6" ht="12.75">
      <c r="B58"/>
      <c r="C58"/>
      <c r="D58"/>
      <c r="E58"/>
      <c r="F58"/>
    </row>
    <row r="59" spans="2:6" ht="12.75">
      <c r="B59"/>
      <c r="C59"/>
      <c r="D59"/>
      <c r="E59"/>
      <c r="F59"/>
    </row>
    <row r="60" spans="2:6" ht="12.75">
      <c r="B60"/>
      <c r="C60"/>
      <c r="D60"/>
      <c r="E60"/>
      <c r="F60"/>
    </row>
    <row r="61" spans="2:6" ht="12.75">
      <c r="B61"/>
      <c r="C61"/>
      <c r="D61"/>
      <c r="E61"/>
      <c r="F61"/>
    </row>
    <row r="62" spans="2:6" ht="12.75">
      <c r="B62"/>
      <c r="C62"/>
      <c r="D62"/>
      <c r="E62"/>
      <c r="F62"/>
    </row>
    <row r="63" spans="2:6" ht="12.75">
      <c r="B63"/>
      <c r="C63"/>
      <c r="D63"/>
      <c r="E63"/>
      <c r="F63"/>
    </row>
    <row r="64" spans="2:6" ht="12.75">
      <c r="B64"/>
      <c r="C64"/>
      <c r="D64"/>
      <c r="E64"/>
      <c r="F64"/>
    </row>
    <row r="65" spans="2:6" ht="12.75">
      <c r="B65"/>
      <c r="C65"/>
      <c r="D65"/>
      <c r="E65"/>
      <c r="F65"/>
    </row>
    <row r="66" spans="2:6" ht="12.75">
      <c r="B66"/>
      <c r="C66"/>
      <c r="D66"/>
      <c r="E66"/>
      <c r="F66"/>
    </row>
  </sheetData>
  <sheetProtection selectLockedCells="1" selectUnlockedCells="1"/>
  <mergeCells count="9">
    <mergeCell ref="E1:F1"/>
    <mergeCell ref="E2:F2"/>
    <mergeCell ref="B3:F3"/>
    <mergeCell ref="E4:F4"/>
    <mergeCell ref="B5:B8"/>
    <mergeCell ref="C5:C7"/>
    <mergeCell ref="D5:D7"/>
    <mergeCell ref="E5:E7"/>
    <mergeCell ref="F5:F7"/>
  </mergeCells>
  <printOptions/>
  <pageMargins left="0.07847222222222222" right="0.07847222222222222" top="0.07847222222222222" bottom="0.07847222222222222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17527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 Normal</dc:title>
  <dc:subject>Facilecompta.com</dc:subject>
  <dc:creator/>
  <cp:keywords/>
  <dc:description/>
  <cp:lastModifiedBy>Adnan Morabet</cp:lastModifiedBy>
  <cp:lastPrinted>2011-05-19T14:18:11Z</cp:lastPrinted>
  <dcterms:created xsi:type="dcterms:W3CDTF">2009-04-16T11:32:49Z</dcterms:created>
  <dcterms:modified xsi:type="dcterms:W3CDTF">2011-05-21T21:24:30Z</dcterms:modified>
  <cp:category/>
  <cp:version/>
  <cp:contentType/>
  <cp:contentStatus/>
  <cp:revision>342</cp:revision>
</cp:coreProperties>
</file>